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va\Documents\Documents\Rozpočty\rozpočty r.2019\Kostelní Lhota\Kostelní Lhota - aktuální celkové 2018\"/>
    </mc:Choice>
  </mc:AlternateContent>
  <xr:revisionPtr revIDLastSave="0" documentId="8_{1777CC91-1175-4AD0-B22F-46512B235E3B}" xr6:coauthVersionLast="37" xr6:coauthVersionMax="37" xr10:uidLastSave="{00000000-0000-0000-0000-000000000000}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Pol'!$A$1:$U$114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79021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I49" i="1"/>
  <c r="G39" i="1"/>
  <c r="F39" i="1"/>
  <c r="G104" i="12"/>
  <c r="AC104" i="12"/>
  <c r="AD104" i="12"/>
  <c r="BA91" i="12"/>
  <c r="BA85" i="12"/>
  <c r="BA84" i="12"/>
  <c r="BA83" i="12"/>
  <c r="BA82" i="12"/>
  <c r="BA80" i="12"/>
  <c r="BA79" i="12"/>
  <c r="BA78" i="12"/>
  <c r="BA77" i="12"/>
  <c r="BA31" i="12"/>
  <c r="BA30" i="12"/>
  <c r="BA15" i="12"/>
  <c r="BA12" i="12"/>
  <c r="BA10" i="12"/>
  <c r="G9" i="12"/>
  <c r="I9" i="12"/>
  <c r="K9" i="12"/>
  <c r="K8" i="12" s="1"/>
  <c r="O9" i="12"/>
  <c r="O8" i="12" s="1"/>
  <c r="Q9" i="12"/>
  <c r="U9" i="12"/>
  <c r="U8" i="12" s="1"/>
  <c r="G11" i="12"/>
  <c r="I11" i="12"/>
  <c r="I8" i="12" s="1"/>
  <c r="K11" i="12"/>
  <c r="M11" i="12"/>
  <c r="O11" i="12"/>
  <c r="Q11" i="12"/>
  <c r="Q8" i="12" s="1"/>
  <c r="U11" i="12"/>
  <c r="G13" i="12"/>
  <c r="G14" i="12"/>
  <c r="I14" i="12"/>
  <c r="I13" i="12" s="1"/>
  <c r="K14" i="12"/>
  <c r="M14" i="12"/>
  <c r="O14" i="12"/>
  <c r="Q14" i="12"/>
  <c r="Q13" i="12" s="1"/>
  <c r="U14" i="12"/>
  <c r="G16" i="12"/>
  <c r="M16" i="12" s="1"/>
  <c r="I16" i="12"/>
  <c r="K16" i="12"/>
  <c r="K13" i="12" s="1"/>
  <c r="O16" i="12"/>
  <c r="O13" i="12" s="1"/>
  <c r="Q16" i="12"/>
  <c r="U16" i="12"/>
  <c r="U13" i="12" s="1"/>
  <c r="G18" i="12"/>
  <c r="I18" i="12"/>
  <c r="K18" i="12"/>
  <c r="K17" i="12" s="1"/>
  <c r="O18" i="12"/>
  <c r="Q18" i="12"/>
  <c r="U18" i="12"/>
  <c r="G19" i="12"/>
  <c r="I19" i="12"/>
  <c r="I17" i="12" s="1"/>
  <c r="K19" i="12"/>
  <c r="M19" i="12"/>
  <c r="O19" i="12"/>
  <c r="Q19" i="12"/>
  <c r="Q17" i="12" s="1"/>
  <c r="U19" i="12"/>
  <c r="G20" i="12"/>
  <c r="M20" i="12" s="1"/>
  <c r="I20" i="12"/>
  <c r="K20" i="12"/>
  <c r="O20" i="12"/>
  <c r="Q20" i="12"/>
  <c r="U20" i="12"/>
  <c r="G21" i="12"/>
  <c r="I21" i="12"/>
  <c r="K21" i="12"/>
  <c r="M21" i="12"/>
  <c r="O21" i="12"/>
  <c r="Q21" i="12"/>
  <c r="U21" i="12"/>
  <c r="G22" i="12"/>
  <c r="G23" i="12"/>
  <c r="I23" i="12"/>
  <c r="I22" i="12" s="1"/>
  <c r="K23" i="12"/>
  <c r="M23" i="12"/>
  <c r="O23" i="12"/>
  <c r="Q23" i="12"/>
  <c r="Q22" i="12" s="1"/>
  <c r="U23" i="12"/>
  <c r="G24" i="12"/>
  <c r="M24" i="12" s="1"/>
  <c r="I24" i="12"/>
  <c r="K24" i="12"/>
  <c r="K22" i="12" s="1"/>
  <c r="O24" i="12"/>
  <c r="O22" i="12" s="1"/>
  <c r="Q24" i="12"/>
  <c r="U24" i="12"/>
  <c r="U22" i="12" s="1"/>
  <c r="G26" i="12"/>
  <c r="I26" i="12"/>
  <c r="K26" i="12"/>
  <c r="K25" i="12" s="1"/>
  <c r="O26" i="12"/>
  <c r="O25" i="12" s="1"/>
  <c r="Q26" i="12"/>
  <c r="U26" i="12"/>
  <c r="U25" i="12" s="1"/>
  <c r="G27" i="12"/>
  <c r="I27" i="12"/>
  <c r="I25" i="12" s="1"/>
  <c r="K27" i="12"/>
  <c r="M27" i="12"/>
  <c r="O27" i="12"/>
  <c r="Q27" i="12"/>
  <c r="Q25" i="12" s="1"/>
  <c r="U27" i="12"/>
  <c r="G29" i="12"/>
  <c r="I29" i="12"/>
  <c r="K29" i="12"/>
  <c r="M29" i="12"/>
  <c r="O29" i="12"/>
  <c r="Q29" i="12"/>
  <c r="U29" i="12"/>
  <c r="G32" i="12"/>
  <c r="M32" i="12" s="1"/>
  <c r="I32" i="12"/>
  <c r="K32" i="12"/>
  <c r="K28" i="12" s="1"/>
  <c r="O32" i="12"/>
  <c r="O28" i="12" s="1"/>
  <c r="Q32" i="12"/>
  <c r="U32" i="12"/>
  <c r="G33" i="12"/>
  <c r="I33" i="12"/>
  <c r="K33" i="12"/>
  <c r="M33" i="12"/>
  <c r="O33" i="12"/>
  <c r="Q33" i="12"/>
  <c r="U33" i="12"/>
  <c r="G34" i="12"/>
  <c r="M34" i="12" s="1"/>
  <c r="I34" i="12"/>
  <c r="K34" i="12"/>
  <c r="O34" i="12"/>
  <c r="Q34" i="12"/>
  <c r="U34" i="12"/>
  <c r="U28" i="12" s="1"/>
  <c r="G35" i="12"/>
  <c r="I35" i="12"/>
  <c r="K35" i="12"/>
  <c r="M35" i="12"/>
  <c r="O35" i="12"/>
  <c r="Q35" i="12"/>
  <c r="U35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G38" i="12"/>
  <c r="M38" i="12" s="1"/>
  <c r="I38" i="12"/>
  <c r="K38" i="12"/>
  <c r="O38" i="12"/>
  <c r="Q38" i="12"/>
  <c r="U38" i="12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G41" i="12"/>
  <c r="I41" i="12"/>
  <c r="K41" i="12"/>
  <c r="M41" i="12"/>
  <c r="O41" i="12"/>
  <c r="Q41" i="12"/>
  <c r="U41" i="12"/>
  <c r="G42" i="12"/>
  <c r="M42" i="12" s="1"/>
  <c r="I42" i="12"/>
  <c r="K42" i="12"/>
  <c r="O42" i="12"/>
  <c r="Q42" i="12"/>
  <c r="U42" i="12"/>
  <c r="G43" i="12"/>
  <c r="I43" i="12"/>
  <c r="K43" i="12"/>
  <c r="M43" i="12"/>
  <c r="O43" i="12"/>
  <c r="Q43" i="12"/>
  <c r="U43" i="12"/>
  <c r="G44" i="12"/>
  <c r="M44" i="12" s="1"/>
  <c r="I44" i="12"/>
  <c r="K44" i="12"/>
  <c r="O44" i="12"/>
  <c r="Q44" i="12"/>
  <c r="U44" i="12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8" i="12"/>
  <c r="M48" i="12" s="1"/>
  <c r="I48" i="12"/>
  <c r="K48" i="12"/>
  <c r="O48" i="12"/>
  <c r="Q48" i="12"/>
  <c r="U48" i="12"/>
  <c r="G49" i="12"/>
  <c r="I49" i="12"/>
  <c r="K49" i="12"/>
  <c r="M49" i="12"/>
  <c r="O49" i="12"/>
  <c r="Q49" i="12"/>
  <c r="U49" i="12"/>
  <c r="G50" i="12"/>
  <c r="M50" i="12" s="1"/>
  <c r="I50" i="12"/>
  <c r="K50" i="12"/>
  <c r="O50" i="12"/>
  <c r="Q50" i="12"/>
  <c r="U50" i="12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3" i="12"/>
  <c r="I53" i="12"/>
  <c r="K53" i="12"/>
  <c r="M53" i="12"/>
  <c r="O53" i="12"/>
  <c r="Q53" i="12"/>
  <c r="U53" i="12"/>
  <c r="G54" i="12"/>
  <c r="M54" i="12" s="1"/>
  <c r="I54" i="12"/>
  <c r="K54" i="12"/>
  <c r="O54" i="12"/>
  <c r="Q54" i="12"/>
  <c r="U54" i="12"/>
  <c r="G55" i="12"/>
  <c r="I55" i="12"/>
  <c r="K55" i="12"/>
  <c r="M55" i="12"/>
  <c r="O55" i="12"/>
  <c r="Q55" i="12"/>
  <c r="U55" i="12"/>
  <c r="G56" i="12"/>
  <c r="M56" i="12" s="1"/>
  <c r="I56" i="12"/>
  <c r="K56" i="12"/>
  <c r="O56" i="12"/>
  <c r="Q56" i="12"/>
  <c r="U56" i="12"/>
  <c r="G57" i="12"/>
  <c r="I57" i="12"/>
  <c r="K57" i="12"/>
  <c r="M57" i="12"/>
  <c r="O57" i="12"/>
  <c r="Q57" i="12"/>
  <c r="U57" i="12"/>
  <c r="G58" i="12"/>
  <c r="M58" i="12" s="1"/>
  <c r="I58" i="12"/>
  <c r="K58" i="12"/>
  <c r="O58" i="12"/>
  <c r="Q58" i="12"/>
  <c r="U58" i="12"/>
  <c r="G60" i="12"/>
  <c r="I60" i="12"/>
  <c r="K60" i="12"/>
  <c r="O60" i="12"/>
  <c r="Q60" i="12"/>
  <c r="U60" i="12"/>
  <c r="G61" i="12"/>
  <c r="I61" i="12"/>
  <c r="I59" i="12" s="1"/>
  <c r="K61" i="12"/>
  <c r="M61" i="12"/>
  <c r="O61" i="12"/>
  <c r="Q61" i="12"/>
  <c r="Q59" i="12" s="1"/>
  <c r="U61" i="12"/>
  <c r="G62" i="12"/>
  <c r="M62" i="12" s="1"/>
  <c r="I62" i="12"/>
  <c r="K62" i="12"/>
  <c r="O62" i="12"/>
  <c r="Q62" i="12"/>
  <c r="U62" i="12"/>
  <c r="G63" i="12"/>
  <c r="I63" i="12"/>
  <c r="K63" i="12"/>
  <c r="M63" i="12"/>
  <c r="O63" i="12"/>
  <c r="Q63" i="12"/>
  <c r="U63" i="12"/>
  <c r="G64" i="12"/>
  <c r="M64" i="12" s="1"/>
  <c r="I64" i="12"/>
  <c r="K64" i="12"/>
  <c r="O64" i="12"/>
  <c r="Q64" i="12"/>
  <c r="U64" i="12"/>
  <c r="G66" i="12"/>
  <c r="I66" i="12"/>
  <c r="K66" i="12"/>
  <c r="O66" i="12"/>
  <c r="Q66" i="12"/>
  <c r="U66" i="12"/>
  <c r="G67" i="12"/>
  <c r="I67" i="12"/>
  <c r="I65" i="12" s="1"/>
  <c r="K67" i="12"/>
  <c r="M67" i="12"/>
  <c r="O67" i="12"/>
  <c r="Q67" i="12"/>
  <c r="Q65" i="12" s="1"/>
  <c r="U67" i="12"/>
  <c r="G68" i="12"/>
  <c r="M68" i="12" s="1"/>
  <c r="I68" i="12"/>
  <c r="K68" i="12"/>
  <c r="O68" i="12"/>
  <c r="Q68" i="12"/>
  <c r="U68" i="12"/>
  <c r="G69" i="12"/>
  <c r="I69" i="12"/>
  <c r="K69" i="12"/>
  <c r="M69" i="12"/>
  <c r="O69" i="12"/>
  <c r="Q69" i="12"/>
  <c r="U69" i="12"/>
  <c r="G70" i="12"/>
  <c r="M70" i="12" s="1"/>
  <c r="I70" i="12"/>
  <c r="K70" i="12"/>
  <c r="O70" i="12"/>
  <c r="Q70" i="12"/>
  <c r="U70" i="12"/>
  <c r="G71" i="12"/>
  <c r="I71" i="12"/>
  <c r="K71" i="12"/>
  <c r="M71" i="12"/>
  <c r="O71" i="12"/>
  <c r="Q71" i="12"/>
  <c r="U71" i="12"/>
  <c r="G72" i="12"/>
  <c r="M72" i="12" s="1"/>
  <c r="I72" i="12"/>
  <c r="K72" i="12"/>
  <c r="O72" i="12"/>
  <c r="Q72" i="12"/>
  <c r="U72" i="12"/>
  <c r="G73" i="12"/>
  <c r="I73" i="12"/>
  <c r="K73" i="12"/>
  <c r="M73" i="12"/>
  <c r="O73" i="12"/>
  <c r="Q73" i="12"/>
  <c r="U73" i="12"/>
  <c r="G74" i="12"/>
  <c r="M74" i="12" s="1"/>
  <c r="I74" i="12"/>
  <c r="K74" i="12"/>
  <c r="O74" i="12"/>
  <c r="Q74" i="12"/>
  <c r="U74" i="12"/>
  <c r="G76" i="12"/>
  <c r="I76" i="12"/>
  <c r="K76" i="12"/>
  <c r="O76" i="12"/>
  <c r="Q76" i="12"/>
  <c r="U76" i="12"/>
  <c r="G81" i="12"/>
  <c r="I81" i="12"/>
  <c r="I75" i="12" s="1"/>
  <c r="K81" i="12"/>
  <c r="M81" i="12"/>
  <c r="O81" i="12"/>
  <c r="Q81" i="12"/>
  <c r="Q75" i="12" s="1"/>
  <c r="U81" i="12"/>
  <c r="G86" i="12"/>
  <c r="M86" i="12" s="1"/>
  <c r="I86" i="12"/>
  <c r="K86" i="12"/>
  <c r="O86" i="12"/>
  <c r="Q86" i="12"/>
  <c r="U86" i="12"/>
  <c r="G87" i="12"/>
  <c r="I87" i="12"/>
  <c r="K87" i="12"/>
  <c r="M87" i="12"/>
  <c r="O87" i="12"/>
  <c r="Q87" i="12"/>
  <c r="U87" i="12"/>
  <c r="G88" i="12"/>
  <c r="M88" i="12" s="1"/>
  <c r="I88" i="12"/>
  <c r="K88" i="12"/>
  <c r="O88" i="12"/>
  <c r="Q88" i="12"/>
  <c r="U88" i="12"/>
  <c r="I89" i="12"/>
  <c r="Q89" i="12"/>
  <c r="G90" i="12"/>
  <c r="I90" i="12"/>
  <c r="K90" i="12"/>
  <c r="K89" i="12" s="1"/>
  <c r="O90" i="12"/>
  <c r="O89" i="12" s="1"/>
  <c r="Q90" i="12"/>
  <c r="U90" i="12"/>
  <c r="U89" i="12" s="1"/>
  <c r="G93" i="12"/>
  <c r="I93" i="12"/>
  <c r="K93" i="12"/>
  <c r="O93" i="12"/>
  <c r="Q93" i="12"/>
  <c r="U93" i="12"/>
  <c r="G94" i="12"/>
  <c r="I94" i="12"/>
  <c r="I92" i="12" s="1"/>
  <c r="K94" i="12"/>
  <c r="M94" i="12"/>
  <c r="O94" i="12"/>
  <c r="Q94" i="12"/>
  <c r="Q92" i="12" s="1"/>
  <c r="U94" i="12"/>
  <c r="G95" i="12"/>
  <c r="M95" i="12" s="1"/>
  <c r="I95" i="12"/>
  <c r="K95" i="12"/>
  <c r="O95" i="12"/>
  <c r="Q95" i="12"/>
  <c r="U95" i="12"/>
  <c r="G96" i="12"/>
  <c r="I96" i="12"/>
  <c r="K96" i="12"/>
  <c r="M96" i="12"/>
  <c r="O96" i="12"/>
  <c r="Q96" i="12"/>
  <c r="U96" i="12"/>
  <c r="G97" i="12"/>
  <c r="M97" i="12" s="1"/>
  <c r="I97" i="12"/>
  <c r="K97" i="12"/>
  <c r="O97" i="12"/>
  <c r="Q97" i="12"/>
  <c r="U97" i="12"/>
  <c r="G98" i="12"/>
  <c r="I98" i="12"/>
  <c r="K98" i="12"/>
  <c r="M98" i="12"/>
  <c r="O98" i="12"/>
  <c r="Q98" i="12"/>
  <c r="U98" i="12"/>
  <c r="G99" i="12"/>
  <c r="M99" i="12" s="1"/>
  <c r="I99" i="12"/>
  <c r="K99" i="12"/>
  <c r="O99" i="12"/>
  <c r="Q99" i="12"/>
  <c r="U99" i="12"/>
  <c r="G101" i="12"/>
  <c r="I101" i="12"/>
  <c r="K101" i="12"/>
  <c r="K100" i="12" s="1"/>
  <c r="O101" i="12"/>
  <c r="O100" i="12" s="1"/>
  <c r="Q101" i="12"/>
  <c r="U101" i="12"/>
  <c r="U100" i="12" s="1"/>
  <c r="G102" i="12"/>
  <c r="I102" i="12"/>
  <c r="I100" i="12" s="1"/>
  <c r="K102" i="12"/>
  <c r="M102" i="12"/>
  <c r="O102" i="12"/>
  <c r="Q102" i="12"/>
  <c r="Q100" i="12" s="1"/>
  <c r="U102" i="12"/>
  <c r="I20" i="1"/>
  <c r="I19" i="1"/>
  <c r="I18" i="1"/>
  <c r="I17" i="1"/>
  <c r="I16" i="1"/>
  <c r="I61" i="1"/>
  <c r="AZ43" i="1"/>
  <c r="G27" i="1"/>
  <c r="F40" i="1"/>
  <c r="G28" i="1" s="1"/>
  <c r="G40" i="1"/>
  <c r="G25" i="1" s="1"/>
  <c r="G26" i="1" s="1"/>
  <c r="H40" i="1"/>
  <c r="I40" i="1"/>
  <c r="J40" i="1"/>
  <c r="J39" i="1"/>
  <c r="H39" i="1"/>
  <c r="I39" i="1" s="1"/>
  <c r="J28" i="1"/>
  <c r="J26" i="1"/>
  <c r="G38" i="1"/>
  <c r="F38" i="1"/>
  <c r="J23" i="1"/>
  <c r="J24" i="1"/>
  <c r="J25" i="1"/>
  <c r="J27" i="1"/>
  <c r="E24" i="1"/>
  <c r="E26" i="1"/>
  <c r="G23" i="1" l="1"/>
  <c r="G100" i="12"/>
  <c r="M101" i="12"/>
  <c r="M100" i="12" s="1"/>
  <c r="K92" i="12"/>
  <c r="G92" i="12"/>
  <c r="M93" i="12"/>
  <c r="M92" i="12" s="1"/>
  <c r="K75" i="12"/>
  <c r="G75" i="12"/>
  <c r="M76" i="12"/>
  <c r="M75" i="12" s="1"/>
  <c r="U65" i="12"/>
  <c r="O65" i="12"/>
  <c r="K59" i="12"/>
  <c r="G59" i="12"/>
  <c r="M60" i="12"/>
  <c r="M59" i="12" s="1"/>
  <c r="Q28" i="12"/>
  <c r="M28" i="12"/>
  <c r="I28" i="12"/>
  <c r="G25" i="12"/>
  <c r="M26" i="12"/>
  <c r="M25" i="12" s="1"/>
  <c r="G17" i="12"/>
  <c r="M18" i="12"/>
  <c r="M17" i="12" s="1"/>
  <c r="U92" i="12"/>
  <c r="O92" i="12"/>
  <c r="G89" i="12"/>
  <c r="M90" i="12"/>
  <c r="M89" i="12" s="1"/>
  <c r="U75" i="12"/>
  <c r="O75" i="12"/>
  <c r="K65" i="12"/>
  <c r="G65" i="12"/>
  <c r="M66" i="12"/>
  <c r="M65" i="12" s="1"/>
  <c r="U59" i="12"/>
  <c r="O59" i="12"/>
  <c r="G28" i="12"/>
  <c r="M22" i="12"/>
  <c r="U17" i="12"/>
  <c r="O17" i="12"/>
  <c r="M13" i="12"/>
  <c r="G8" i="12"/>
  <c r="M9" i="12"/>
  <c r="M8" i="12" s="1"/>
  <c r="I21" i="1"/>
  <c r="G24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<sst xmlns="http://schemas.openxmlformats.org/spreadsheetml/2006/main" count="509" uniqueCount="272">
  <si>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</si>
  <si>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</si>
  <si>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</si>
  <si>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</si>
  <si>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</si>
  <si>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</si>
  <si>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</si>
  <si>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</si>
  <si>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</si>
  <si>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</si>
  <si>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</si>
  <si>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</si>
  <si>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</si>
  <si>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</si>
  <si>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</si>
  <si>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</si>
  <si>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</si>
  <si>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</si>
  <si>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</si>
  <si>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</si>
  <si>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</si>
  <si>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</si>
  <si>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</si>
  <si>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</si>
  <si>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</si>
  <si>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</si>
  <si>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</si>
  <si>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</si>
  <si>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</si>
  <si>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</si>
  <si>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</si>
  <si>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</si>
  <si>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</si>
  <si>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</si>
  <si>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</si>
  <si>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</si>
  <si>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</si>
  <si>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</si>
  <si>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</si>
  <si>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</si>
  <si>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</si>
  <si>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</si>
  <si>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</si>
  <si>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Kostelní Lhota</t>
  </si>
  <si>
    <t>Rozpočet:</t>
  </si>
  <si>
    <t>Misto</t>
  </si>
  <si>
    <t>2 Kostel Nanebevzetí P. Marie - loď - II. etapa opravy krovu a střechy</t>
  </si>
  <si>
    <t>Obec Kostelní Lhota</t>
  </si>
  <si>
    <t>6</t>
  </si>
  <si>
    <t>28912</t>
  </si>
  <si>
    <t>00239267</t>
  </si>
  <si>
    <t>Rozpočet</t>
  </si>
  <si>
    <t>Celkem za stavbu</t>
  </si>
  <si>
    <t>CZK</t>
  </si>
  <si>
    <t xml:space="preserve">Popis rozpočtu:  - </t>
  </si>
  <si>
    <t>Dokončení II. etapy lodi kostela po vazbu 14 (včetně) + pokládka střešní krytiny, klempířských prvků a hromosvodu na opravené části krovu.</t>
  </si>
  <si>
    <t>Rekapitulace dílů</t>
  </si>
  <si>
    <t>Typ dílu</t>
  </si>
  <si>
    <t>2</t>
  </si>
  <si>
    <t>Základy,zvláštní zakládání</t>
  </si>
  <si>
    <t>3</t>
  </si>
  <si>
    <t>Svislé a kompletní konstrukce</t>
  </si>
  <si>
    <t>94</t>
  </si>
  <si>
    <t>Lešení a stavební výtahy</t>
  </si>
  <si>
    <t>95</t>
  </si>
  <si>
    <t>Dokončovací kce na pozem.stav.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</si>
  <si>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</si>
  <si>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</si>
  <si>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</si>
  <si>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</si>
  <si>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</si>
  <si>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</si>
  <si>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</si>
  <si>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</si>
  <si>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</si>
  <si>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</si>
  <si>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M21</t>
  </si>
  <si>
    <t>Elektromontáže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</si>
  <si>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</si>
  <si>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</si>
  <si>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</si>
  <si>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</si>
  <si>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</si>
  <si>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</si>
  <si>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</si>
  <si>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</si>
  <si>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</si>
  <si>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</si>
  <si>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</si>
  <si>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</si>
  <si>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</si>
  <si>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</si>
  <si>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</si>
  <si>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</si>
  <si>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</si>
  <si>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</si>
  <si>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</si>
  <si>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</si>
  <si>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</si>
  <si>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</si>
  <si>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</si>
  <si>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</si>
  <si>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</si>
  <si>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</si>
  <si>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</si>
  <si>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</si>
  <si>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</si>
  <si>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</si>
  <si>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</si>
  <si>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216904212R00</t>
  </si>
  <si>
    <t>Očištění stlačeným vzduchem zdiva a rubu kleneb</t>
  </si>
  <si>
    <t>m2</t>
  </si>
  <si>
    <t>POL1_0</t>
  </si>
  <si>
    <t>Důkladné očištění koruny zdiva před postřikem Lignofixem.</t>
  </si>
  <si>
    <t>POP</t>
  </si>
  <si>
    <t>216904391R00</t>
  </si>
  <si>
    <t>Příplatek za ruční dočištění ocelovými kartáči</t>
  </si>
  <si>
    <t>317235811R00</t>
  </si>
  <si>
    <t>Doplnění zdiva hlavních a kordonových říms cihlami</t>
  </si>
  <si>
    <t>m3</t>
  </si>
  <si>
    <t>Dozdění odbourané řady cihel římsy a koruny zdiva.</t>
  </si>
  <si>
    <t>380941114RT1</t>
  </si>
  <si>
    <t>Výztuž helikální 1 x D10 mm, drážka, cihel. zdivo, VAH 1xD10 mm, P v tahu 823 MPa, drážka, cih. zdivo</t>
  </si>
  <si>
    <t>m</t>
  </si>
  <si>
    <t>941955003R00</t>
  </si>
  <si>
    <t>Lešení lehké pomocné, výška podlahy do 2,5 m</t>
  </si>
  <si>
    <t>943955021R00</t>
  </si>
  <si>
    <t>Montáž lešeňové podlahy s příčníky a podél.,H 10 m</t>
  </si>
  <si>
    <t>943955191R00</t>
  </si>
  <si>
    <t>Příplatek za každý měsíc použití leš.k pol.21až 41</t>
  </si>
  <si>
    <t>943955821R00</t>
  </si>
  <si>
    <t>Demontáž leš. podlahy s příč. a podélníky, H 10 m</t>
  </si>
  <si>
    <t>952901411R00</t>
  </si>
  <si>
    <t>Vyčištění ostatních objektů</t>
  </si>
  <si>
    <t>952903119R00</t>
  </si>
  <si>
    <t>Příplatek za vyčištění prostorů výšky nad 3,5 m</t>
  </si>
  <si>
    <t>998009101R00</t>
  </si>
  <si>
    <t>Přesun hmot lešení samostatně budovaného</t>
  </si>
  <si>
    <t>t</t>
  </si>
  <si>
    <t>999281111R00</t>
  </si>
  <si>
    <t>Přesun hmot pro opravy a údržbu do výšky 25 m</t>
  </si>
  <si>
    <t>900      RT2</t>
  </si>
  <si>
    <t>HZS, Práce v tarifní třídě 5</t>
  </si>
  <si>
    <t>h</t>
  </si>
  <si>
    <t>Heverování prvku krovů. Otesání povrchově napadených prvků krovu. Úprava tesařských spojů na stávajících prvcích.</t>
  </si>
  <si>
    <t>Stanoveno odborným odhadem.</t>
  </si>
  <si>
    <t>762088116R00</t>
  </si>
  <si>
    <t>Zakrývání provizorní plachtou 15x20m,vč.odstranění</t>
  </si>
  <si>
    <t>kus</t>
  </si>
  <si>
    <t>762322911R00</t>
  </si>
  <si>
    <t>Zavětrování fošnami, hranolky do 100 cm2</t>
  </si>
  <si>
    <t>762330913R00</t>
  </si>
  <si>
    <t>Zvedání konstrukcí krovů hmotnosti do 25 t</t>
  </si>
  <si>
    <t>762313112R00</t>
  </si>
  <si>
    <t>Montáž svorníků, šroubů délky 300 mm</t>
  </si>
  <si>
    <t>762313113R00</t>
  </si>
  <si>
    <t>Montáž svorníků, šroubů délky 450 mm</t>
  </si>
  <si>
    <t>762331931R00</t>
  </si>
  <si>
    <t>Vyřezání části střešní vazby do 288 cm2</t>
  </si>
  <si>
    <t>762331941R00</t>
  </si>
  <si>
    <t>Vyřezání části střešní vazby do 450 cm2</t>
  </si>
  <si>
    <t>762331951R00</t>
  </si>
  <si>
    <t>Vyřezání části střešní vazby nad 450 cm2</t>
  </si>
  <si>
    <t>762332932R00</t>
  </si>
  <si>
    <t>Doplnění střešní vazby z hranolů do 224 cm2, řezivo ve specifikaci</t>
  </si>
  <si>
    <t>762332933R00</t>
  </si>
  <si>
    <t>Doplnění střešní vazby z hranolů do 288 cm2, řezivo ve specifikaci</t>
  </si>
  <si>
    <t>762332934R00</t>
  </si>
  <si>
    <t>Doplnění střešní vazby z hranolů do 450 cm2 , řezivo ve specifikaci</t>
  </si>
  <si>
    <t>R762001</t>
  </si>
  <si>
    <t>Doplnění střešní vazby z hranolů nad 600 cm2, řezivo ve specifikaci</t>
  </si>
  <si>
    <t>762342811R00</t>
  </si>
  <si>
    <t>Demontáž laťování střech, rozteč latí do 22 cm</t>
  </si>
  <si>
    <t>762342202R00</t>
  </si>
  <si>
    <t>Montáž laťování střech, vzdálenost latí do 22 cm</t>
  </si>
  <si>
    <t>762712140RT2</t>
  </si>
  <si>
    <t>Montáž vázaných konstrukcí hraněných do 450 cm2, stávající konstrukce</t>
  </si>
  <si>
    <t>762712150RT2</t>
  </si>
  <si>
    <t>Montáž vázaných konstrukcí hraněných do 600 cm2, stávající konstrukce</t>
  </si>
  <si>
    <t>R762002</t>
  </si>
  <si>
    <t>Výroba a montáž volského oka 2100/400 mm</t>
  </si>
  <si>
    <t>311221220000R</t>
  </si>
  <si>
    <t>Velkoplošná podložka</t>
  </si>
  <si>
    <t>POL3_0</t>
  </si>
  <si>
    <t>31110718R</t>
  </si>
  <si>
    <t>Matice přesná šestihranná</t>
  </si>
  <si>
    <t>31179109R</t>
  </si>
  <si>
    <t>Tyč závitová M16</t>
  </si>
  <si>
    <t>31179111R</t>
  </si>
  <si>
    <t>Tyč závitová M20</t>
  </si>
  <si>
    <t>R762003</t>
  </si>
  <si>
    <t>Dubové kolíky</t>
  </si>
  <si>
    <t>762085140R00</t>
  </si>
  <si>
    <t>Hoblování viditelných částí krovu čtyřstranné</t>
  </si>
  <si>
    <t>R605-12121R</t>
  </si>
  <si>
    <t>Řezivo jehličnaté - hranoly - jak. I</t>
  </si>
  <si>
    <t>60517103R</t>
  </si>
  <si>
    <t>Lať SM/JD 1 pod 25 cm2 délka 400-600 cm</t>
  </si>
  <si>
    <t>762395000R00</t>
  </si>
  <si>
    <t>Spojovací a ochranné prostředky pro střechy</t>
  </si>
  <si>
    <t>998762103R00</t>
  </si>
  <si>
    <t>Přesun hmot pro tesařské konstrukce, výšky do 24 m</t>
  </si>
  <si>
    <t>764252205R00</t>
  </si>
  <si>
    <t>Žlaby z Cu plechu podokapní půlkruhové, rš 400 mm, Kl1</t>
  </si>
  <si>
    <t>764264220R00</t>
  </si>
  <si>
    <t>Střešní poklopy z Cu, krytina vlnitá, 60 x 60 cm</t>
  </si>
  <si>
    <t>764352822R00</t>
  </si>
  <si>
    <t>Demontáž žlabů půlkruh.rovných, rš 500 mm, nad 45°</t>
  </si>
  <si>
    <t>764361812R00</t>
  </si>
  <si>
    <t>Demontáž střešního okna ve vlnité krytině, nad 45°</t>
  </si>
  <si>
    <t>998764103R00</t>
  </si>
  <si>
    <t>Přesun hmot pro klempířské konstr., výšky do 24 m</t>
  </si>
  <si>
    <t>765311860R00</t>
  </si>
  <si>
    <t>Demontáž krytiny bobrovky, zvětralá malta, do suti</t>
  </si>
  <si>
    <t>765311891R00</t>
  </si>
  <si>
    <t>Příplat.za sklon přes 45° do 60°,do suti,bobrovka</t>
  </si>
  <si>
    <t>765318861R00</t>
  </si>
  <si>
    <t>Demontáž krytiny z hřebenáčů, zvětr.malta, do suti</t>
  </si>
  <si>
    <t>765318891R00</t>
  </si>
  <si>
    <t>Příplat.za sklon přes 45 do 60°, do suti,hřebenáče</t>
  </si>
  <si>
    <t>765311521R00</t>
  </si>
  <si>
    <t>Krytina z bobrovek střech slož.,šupinová, na sucho</t>
  </si>
  <si>
    <t>765311591R00</t>
  </si>
  <si>
    <t>Bobrovka - příplatek za sklon přes 45 do 60°</t>
  </si>
  <si>
    <t>765311536R00</t>
  </si>
  <si>
    <t>Hřeben bobrovka, hřebenáči č.4 dráž. pás Top Roll</t>
  </si>
  <si>
    <t>765311529R00</t>
  </si>
  <si>
    <t>Krytina vikýře z bobrovek (volské oko)</t>
  </si>
  <si>
    <t>998765103R00</t>
  </si>
  <si>
    <t>Přesun hmot pro krytiny tvrdé, výšky do 24 m</t>
  </si>
  <si>
    <t>783R00005</t>
  </si>
  <si>
    <t>Ošetření táhel - očištění, odrezivění, antikorozní nátěr a matný černý grafitový nátěr</t>
  </si>
  <si>
    <t>- očištění</t>
  </si>
  <si>
    <t>- odstranění rzi</t>
  </si>
  <si>
    <t>- antikorozní nátěr a matný černý grafitový nátěr</t>
  </si>
  <si>
    <t>(táhla a závlače táhel na fasádách)</t>
  </si>
  <si>
    <t>783R22560</t>
  </si>
  <si>
    <t>Nátěr antikorozní a grafitový kov.kcí</t>
  </si>
  <si>
    <t>- antikorozní a grafitový nátěr</t>
  </si>
  <si>
    <t>Ok 5, Ok 13</t>
  </si>
  <si>
    <t>783782221R00</t>
  </si>
  <si>
    <t>Postřik koruny zdiva impreg.přípravkem</t>
  </si>
  <si>
    <t>783781002R00</t>
  </si>
  <si>
    <t>Impregnace tesařských konstrukcí</t>
  </si>
  <si>
    <t>938902121R00</t>
  </si>
  <si>
    <t>Čištění dřevěných konstrukcí ocelovými kartáči</t>
  </si>
  <si>
    <t>RM21001</t>
  </si>
  <si>
    <t>Obnova hromosvodu.</t>
  </si>
  <si>
    <t>soubor</t>
  </si>
  <si>
    <t>Obnova hromosvodu, včetně svedení po fasádě a uzemnění.</t>
  </si>
  <si>
    <t>979011111R00</t>
  </si>
  <si>
    <t>Svislá doprava suti a vybour. hmot za 2.NP a 1.PP</t>
  </si>
  <si>
    <t>979011121R00</t>
  </si>
  <si>
    <t>Příplatek za každé další podlaží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</si>
  <si>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</si>
  <si>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</si>
  <si>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</si>
  <si>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</si>
  <si>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</si>
  <si>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</si>
  <si>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</si>
  <si>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</si>
  <si>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</si>
  <si>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skládku suti - směs betonu,cihel,dřeva</t>
  </si>
  <si>
    <t>VN001</t>
  </si>
  <si>
    <t>Zařízení staveniště</t>
  </si>
  <si>
    <t>VN002</t>
  </si>
  <si>
    <t>Koordinační činnost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</si>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</sst>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18" fillId="0" borderId="0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4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50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49</v>
      </c>
      <c r="D7" s="105" t="s">
        <v>43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SUMIF(F49:F60,A16,I49:I60)+SUMIF(F49:F60,"PSU",I49:I60)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SUMIF(F49:F60,A17,I49:I60)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SUMIF(F49:F60,A18,I49:I60)</f>
        <v>0</v>
      </c>
      <c r="J18" s="93"/>
    </row>
    <row r="19" spans="1:10" ht="23.25" customHeight="1" x14ac:dyDescent="0.2">
      <c r="A19" s="195" t="s">
        <v>80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SUMIF(F49:F60,A19,I49:I60)</f>
        <v>0</v>
      </c>
      <c r="J19" s="93"/>
    </row>
    <row r="20" spans="1:10" ht="23.25" customHeight="1" x14ac:dyDescent="0.2">
      <c r="A20" s="195" t="s">
        <v>81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SUMIF(F49:F60,A20,I49:I60)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0</v>
      </c>
      <c r="B39" s="137" t="s">
        <v>51</v>
      </c>
      <c r="C39" s="138" t="s">
        <v>46</v>
      </c>
      <c r="D39" s="139"/>
      <c r="E39" s="139"/>
      <c r="F39" s="147">
        <f>'Rozpočet Pol'!AC104</f>
        <v>0</v>
      </c>
      <c r="G39" s="148">
        <f>'Rozpočet Pol'!AD104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52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54</v>
      </c>
    </row>
    <row r="43" spans="1:52" ht="25.5" x14ac:dyDescent="0.2">
      <c r="B43" s="162" t="s">
        <v>55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Dokončení II. etapy lodi kostela po vazbu 14 (včetně) + pokládka střešní krytiny, klempířských prvků a hromosvodu na opravené části krovu.</v>
      </c>
    </row>
    <row r="46" spans="1:52" ht="15.75" x14ac:dyDescent="0.25">
      <c r="B46" s="163" t="s">
        <v>56</v>
      </c>
    </row>
    <row r="48" spans="1:52" ht="25.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57</v>
      </c>
      <c r="G48" s="174"/>
      <c r="H48" s="174"/>
      <c r="I48" s="175" t="s">
        <v>28</v>
      </c>
      <c r="J48" s="175"/>
    </row>
    <row r="49" spans="1:10" ht="25.5" customHeight="1" x14ac:dyDescent="0.2">
      <c r="A49" s="165"/>
      <c r="B49" s="176" t="s">
        <v>58</v>
      </c>
      <c r="C49" s="177" t="s">
        <v>59</v>
      </c>
      <c r="D49" s="178"/>
      <c r="E49" s="178"/>
      <c r="F49" s="182" t="s">
        <v>23</v>
      </c>
      <c r="G49" s="183"/>
      <c r="H49" s="183"/>
      <c r="I49" s="184">
        <f>'Rozpočet Pol'!G8</f>
        <v>0</v>
      </c>
      <c r="J49" s="184"/>
    </row>
    <row r="50" spans="1:10" ht="25.5" customHeight="1" x14ac:dyDescent="0.2">
      <c r="A50" s="165"/>
      <c r="B50" s="168" t="s">
        <v>60</v>
      </c>
      <c r="C50" s="167" t="s">
        <v>61</v>
      </c>
      <c r="D50" s="169"/>
      <c r="E50" s="169"/>
      <c r="F50" s="185" t="s">
        <v>23</v>
      </c>
      <c r="G50" s="186"/>
      <c r="H50" s="186"/>
      <c r="I50" s="187">
        <f>'Rozpočet Pol'!G13</f>
        <v>0</v>
      </c>
      <c r="J50" s="187"/>
    </row>
    <row r="51" spans="1:10" ht="25.5" customHeight="1" x14ac:dyDescent="0.2">
      <c r="A51" s="165"/>
      <c r="B51" s="168" t="s">
        <v>62</v>
      </c>
      <c r="C51" s="167" t="s">
        <v>63</v>
      </c>
      <c r="D51" s="169"/>
      <c r="E51" s="169"/>
      <c r="F51" s="185" t="s">
        <v>23</v>
      </c>
      <c r="G51" s="186"/>
      <c r="H51" s="186"/>
      <c r="I51" s="187">
        <f>'Rozpočet Pol'!G17</f>
        <v>0</v>
      </c>
      <c r="J51" s="187"/>
    </row>
    <row r="52" spans="1:10" ht="25.5" customHeight="1" x14ac:dyDescent="0.2">
      <c r="A52" s="165"/>
      <c r="B52" s="168" t="s">
        <v>64</v>
      </c>
      <c r="C52" s="167" t="s">
        <v>65</v>
      </c>
      <c r="D52" s="169"/>
      <c r="E52" s="169"/>
      <c r="F52" s="185" t="s">
        <v>23</v>
      </c>
      <c r="G52" s="186"/>
      <c r="H52" s="186"/>
      <c r="I52" s="187">
        <f>'Rozpočet Pol'!G22</f>
        <v>0</v>
      </c>
      <c r="J52" s="187"/>
    </row>
    <row r="53" spans="1:10" ht="25.5" customHeight="1" x14ac:dyDescent="0.2">
      <c r="A53" s="165"/>
      <c r="B53" s="168" t="s">
        <v>66</v>
      </c>
      <c r="C53" s="167" t="s">
        <v>67</v>
      </c>
      <c r="D53" s="169"/>
      <c r="E53" s="169"/>
      <c r="F53" s="185" t="s">
        <v>23</v>
      </c>
      <c r="G53" s="186"/>
      <c r="H53" s="186"/>
      <c r="I53" s="187">
        <f>'Rozpočet Pol'!G25</f>
        <v>0</v>
      </c>
      <c r="J53" s="187"/>
    </row>
    <row r="54" spans="1:10" ht="25.5" customHeight="1" x14ac:dyDescent="0.2">
      <c r="A54" s="165"/>
      <c r="B54" s="168" t="s">
        <v>68</v>
      </c>
      <c r="C54" s="167" t="s">
        <v>69</v>
      </c>
      <c r="D54" s="169"/>
      <c r="E54" s="169"/>
      <c r="F54" s="185" t="s">
        <v>24</v>
      </c>
      <c r="G54" s="186"/>
      <c r="H54" s="186"/>
      <c r="I54" s="187">
        <f>'Rozpočet Pol'!G28</f>
        <v>0</v>
      </c>
      <c r="J54" s="187"/>
    </row>
    <row r="55" spans="1:10" ht="25.5" customHeight="1" x14ac:dyDescent="0.2">
      <c r="A55" s="165"/>
      <c r="B55" s="168" t="s">
        <v>70</v>
      </c>
      <c r="C55" s="167" t="s">
        <v>71</v>
      </c>
      <c r="D55" s="169"/>
      <c r="E55" s="169"/>
      <c r="F55" s="185" t="s">
        <v>24</v>
      </c>
      <c r="G55" s="186"/>
      <c r="H55" s="186"/>
      <c r="I55" s="187">
        <f>'Rozpočet Pol'!G59</f>
        <v>0</v>
      </c>
      <c r="J55" s="187"/>
    </row>
    <row r="56" spans="1:10" ht="25.5" customHeight="1" x14ac:dyDescent="0.2">
      <c r="A56" s="165"/>
      <c r="B56" s="168" t="s">
        <v>72</v>
      </c>
      <c r="C56" s="167" t="s">
        <v>73</v>
      </c>
      <c r="D56" s="169"/>
      <c r="E56" s="169"/>
      <c r="F56" s="185" t="s">
        <v>24</v>
      </c>
      <c r="G56" s="186"/>
      <c r="H56" s="186"/>
      <c r="I56" s="187">
        <f>'Rozpočet Pol'!G65</f>
        <v>0</v>
      </c>
      <c r="J56" s="187"/>
    </row>
    <row r="57" spans="1:10" ht="25.5" customHeight="1" x14ac:dyDescent="0.2">
      <c r="A57" s="165"/>
      <c r="B57" s="168" t="s">
        <v>74</v>
      </c>
      <c r="C57" s="167" t="s">
        <v>75</v>
      </c>
      <c r="D57" s="169"/>
      <c r="E57" s="169"/>
      <c r="F57" s="185" t="s">
        <v>24</v>
      </c>
      <c r="G57" s="186"/>
      <c r="H57" s="186"/>
      <c r="I57" s="187">
        <f>'Rozpočet Pol'!G75</f>
        <v>0</v>
      </c>
      <c r="J57" s="187"/>
    </row>
    <row r="58" spans="1:10" ht="25.5" customHeight="1" x14ac:dyDescent="0.2">
      <c r="A58" s="165"/>
      <c r="B58" s="168" t="s">
        <v>76</v>
      </c>
      <c r="C58" s="167" t="s">
        <v>77</v>
      </c>
      <c r="D58" s="169"/>
      <c r="E58" s="169"/>
      <c r="F58" s="185" t="s">
        <v>25</v>
      </c>
      <c r="G58" s="186"/>
      <c r="H58" s="186"/>
      <c r="I58" s="187">
        <f>'Rozpočet Pol'!G89</f>
        <v>0</v>
      </c>
      <c r="J58" s="187"/>
    </row>
    <row r="59" spans="1:10" ht="25.5" customHeight="1" x14ac:dyDescent="0.2">
      <c r="A59" s="165"/>
      <c r="B59" s="168" t="s">
        <v>78</v>
      </c>
      <c r="C59" s="167" t="s">
        <v>79</v>
      </c>
      <c r="D59" s="169"/>
      <c r="E59" s="169"/>
      <c r="F59" s="185" t="s">
        <v>23</v>
      </c>
      <c r="G59" s="186"/>
      <c r="H59" s="186"/>
      <c r="I59" s="187">
        <f>'Rozpočet Pol'!G92</f>
        <v>0</v>
      </c>
      <c r="J59" s="187"/>
    </row>
    <row r="60" spans="1:10" ht="25.5" customHeight="1" x14ac:dyDescent="0.2">
      <c r="A60" s="165"/>
      <c r="B60" s="179" t="s">
        <v>80</v>
      </c>
      <c r="C60" s="180" t="s">
        <v>26</v>
      </c>
      <c r="D60" s="181"/>
      <c r="E60" s="181"/>
      <c r="F60" s="188" t="s">
        <v>80</v>
      </c>
      <c r="G60" s="189"/>
      <c r="H60" s="189"/>
      <c r="I60" s="190">
        <f>'Rozpočet Pol'!G100</f>
        <v>0</v>
      </c>
      <c r="J60" s="190"/>
    </row>
    <row r="61" spans="1:10" ht="25.5" customHeight="1" x14ac:dyDescent="0.2">
      <c r="A61" s="166"/>
      <c r="B61" s="172" t="s">
        <v>1</v>
      </c>
      <c r="C61" s="172"/>
      <c r="D61" s="173"/>
      <c r="E61" s="173"/>
      <c r="F61" s="191"/>
      <c r="G61" s="192"/>
      <c r="H61" s="192"/>
      <c r="I61" s="193">
        <f>SUM(I49:I60)</f>
        <v>0</v>
      </c>
      <c r="J61" s="193"/>
    </row>
    <row r="62" spans="1:10" x14ac:dyDescent="0.2">
      <c r="F62" s="194"/>
      <c r="G62" s="130"/>
      <c r="H62" s="194"/>
      <c r="I62" s="130"/>
      <c r="J62" s="130"/>
    </row>
    <row r="63" spans="1:10" x14ac:dyDescent="0.2">
      <c r="F63" s="194"/>
      <c r="G63" s="130"/>
      <c r="H63" s="194"/>
      <c r="I63" s="130"/>
      <c r="J63" s="130"/>
    </row>
    <row r="64" spans="1:10" x14ac:dyDescent="0.2">
      <c r="F64" s="194"/>
      <c r="G64" s="130"/>
      <c r="H64" s="194"/>
      <c r="I64" s="130"/>
      <c r="J64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I59:J59"/>
    <mergeCell ref="C59:E59"/>
    <mergeCell ref="I60:J60"/>
    <mergeCell ref="C60:E60"/>
    <mergeCell ref="I61:J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1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83</v>
      </c>
    </row>
    <row r="2" spans="1:60" ht="24.95" customHeight="1" x14ac:dyDescent="0.2">
      <c r="A2" s="204" t="s">
        <v>82</v>
      </c>
      <c r="B2" s="198"/>
      <c r="C2" s="199" t="s">
        <v>46</v>
      </c>
      <c r="D2" s="200"/>
      <c r="E2" s="200"/>
      <c r="F2" s="200"/>
      <c r="G2" s="206"/>
      <c r="AE2" t="s">
        <v>84</v>
      </c>
    </row>
    <row r="3" spans="1:60" ht="24.9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85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86</v>
      </c>
    </row>
    <row r="5" spans="1:60" hidden="1" x14ac:dyDescent="0.2">
      <c r="A5" s="208" t="s">
        <v>87</v>
      </c>
      <c r="B5" s="209"/>
      <c r="C5" s="210"/>
      <c r="D5" s="211"/>
      <c r="E5" s="211"/>
      <c r="F5" s="211"/>
      <c r="G5" s="212"/>
      <c r="AE5" t="s">
        <v>88</v>
      </c>
    </row>
    <row r="7" spans="1:60" ht="38.25" x14ac:dyDescent="0.2">
      <c r="A7" s="218" t="s">
        <v>89</v>
      </c>
      <c r="B7" s="219" t="s">
        <v>90</v>
      </c>
      <c r="C7" s="219" t="s">
        <v>91</v>
      </c>
      <c r="D7" s="218" t="s">
        <v>92</v>
      </c>
      <c r="E7" s="218" t="s">
        <v>93</v>
      </c>
      <c r="F7" s="213" t="s">
        <v>94</v>
      </c>
      <c r="G7" s="237" t="s">
        <v>28</v>
      </c>
      <c r="H7" s="238" t="s">
        <v>29</v>
      </c>
      <c r="I7" s="238" t="s">
        <v>95</v>
      </c>
      <c r="J7" s="238" t="s">
        <v>30</v>
      </c>
      <c r="K7" s="238" t="s">
        <v>96</v>
      </c>
      <c r="L7" s="238" t="s">
        <v>97</v>
      </c>
      <c r="M7" s="238" t="s">
        <v>98</v>
      </c>
      <c r="N7" s="238" t="s">
        <v>99</v>
      </c>
      <c r="O7" s="238" t="s">
        <v>100</v>
      </c>
      <c r="P7" s="238" t="s">
        <v>101</v>
      </c>
      <c r="Q7" s="238" t="s">
        <v>102</v>
      </c>
      <c r="R7" s="238" t="s">
        <v>103</v>
      </c>
      <c r="S7" s="238" t="s">
        <v>104</v>
      </c>
      <c r="T7" s="238" t="s">
        <v>105</v>
      </c>
      <c r="U7" s="221" t="s">
        <v>106</v>
      </c>
    </row>
    <row r="8" spans="1:60" x14ac:dyDescent="0.2">
      <c r="A8" s="239" t="s">
        <v>107</v>
      </c>
      <c r="B8" s="240" t="s">
        <v>58</v>
      </c>
      <c r="C8" s="241" t="s">
        <v>59</v>
      </c>
      <c r="D8" s="220"/>
      <c r="E8" s="242"/>
      <c r="F8" s="243"/>
      <c r="G8" s="243">
        <f>SUMIF(AE9:AE12,"&lt;&gt;NOR",G9:G12)</f>
        <v>0</v>
      </c>
      <c r="H8" s="243"/>
      <c r="I8" s="243">
        <f>SUM(I9:I12)</f>
        <v>0</v>
      </c>
      <c r="J8" s="243"/>
      <c r="K8" s="243">
        <f>SUM(K9:K12)</f>
        <v>0</v>
      </c>
      <c r="L8" s="243"/>
      <c r="M8" s="243">
        <f>SUM(M9:M12)</f>
        <v>0</v>
      </c>
      <c r="N8" s="220"/>
      <c r="O8" s="220">
        <f>SUM(O9:O12)</f>
        <v>0</v>
      </c>
      <c r="P8" s="220"/>
      <c r="Q8" s="220">
        <f>SUM(Q9:Q12)</f>
        <v>0</v>
      </c>
      <c r="R8" s="220"/>
      <c r="S8" s="220"/>
      <c r="T8" s="239"/>
      <c r="U8" s="220">
        <f>SUM(U9:U12)</f>
        <v>43.75</v>
      </c>
      <c r="AE8" t="s">
        <v>108</v>
      </c>
    </row>
    <row r="9" spans="1:60" outlineLevel="1" x14ac:dyDescent="0.2">
      <c r="A9" s="215">
        <v>1</v>
      </c>
      <c r="B9" s="222" t="s">
        <v>109</v>
      </c>
      <c r="C9" s="265" t="s">
        <v>110</v>
      </c>
      <c r="D9" s="224" t="s">
        <v>111</v>
      </c>
      <c r="E9" s="229">
        <v>50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24">
        <v>0</v>
      </c>
      <c r="O9" s="224">
        <f>ROUND(E9*N9,5)</f>
        <v>0</v>
      </c>
      <c r="P9" s="224">
        <v>0</v>
      </c>
      <c r="Q9" s="224">
        <f>ROUND(E9*P9,5)</f>
        <v>0</v>
      </c>
      <c r="R9" s="224"/>
      <c r="S9" s="224"/>
      <c r="T9" s="225">
        <v>0.34899999999999998</v>
      </c>
      <c r="U9" s="224">
        <f>ROUND(E9*T9,2)</f>
        <v>17.45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112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/>
      <c r="B10" s="222"/>
      <c r="C10" s="266" t="s">
        <v>113</v>
      </c>
      <c r="D10" s="226"/>
      <c r="E10" s="230"/>
      <c r="F10" s="234"/>
      <c r="G10" s="235"/>
      <c r="H10" s="233"/>
      <c r="I10" s="233"/>
      <c r="J10" s="233"/>
      <c r="K10" s="233"/>
      <c r="L10" s="233"/>
      <c r="M10" s="233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114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7" t="str">
        <f>C10</f>
        <v>Důkladné očištění koruny zdiva před postřikem Lignofixem.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15">
        <v>2</v>
      </c>
      <c r="B11" s="222" t="s">
        <v>115</v>
      </c>
      <c r="C11" s="265" t="s">
        <v>116</v>
      </c>
      <c r="D11" s="224" t="s">
        <v>111</v>
      </c>
      <c r="E11" s="229">
        <v>50</v>
      </c>
      <c r="F11" s="232"/>
      <c r="G11" s="233">
        <f>ROUND(E11*F11,2)</f>
        <v>0</v>
      </c>
      <c r="H11" s="232"/>
      <c r="I11" s="233">
        <f>ROUND(E11*H11,2)</f>
        <v>0</v>
      </c>
      <c r="J11" s="232"/>
      <c r="K11" s="233">
        <f>ROUND(E11*J11,2)</f>
        <v>0</v>
      </c>
      <c r="L11" s="233">
        <v>21</v>
      </c>
      <c r="M11" s="233">
        <f>G11*(1+L11/100)</f>
        <v>0</v>
      </c>
      <c r="N11" s="224">
        <v>0</v>
      </c>
      <c r="O11" s="224">
        <f>ROUND(E11*N11,5)</f>
        <v>0</v>
      </c>
      <c r="P11" s="224">
        <v>0</v>
      </c>
      <c r="Q11" s="224">
        <f>ROUND(E11*P11,5)</f>
        <v>0</v>
      </c>
      <c r="R11" s="224"/>
      <c r="S11" s="224"/>
      <c r="T11" s="225">
        <v>0.52600000000000002</v>
      </c>
      <c r="U11" s="224">
        <f>ROUND(E11*T11,2)</f>
        <v>26.3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112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/>
      <c r="B12" s="222"/>
      <c r="C12" s="266" t="s">
        <v>113</v>
      </c>
      <c r="D12" s="226"/>
      <c r="E12" s="230"/>
      <c r="F12" s="234"/>
      <c r="G12" s="235"/>
      <c r="H12" s="233"/>
      <c r="I12" s="233"/>
      <c r="J12" s="233"/>
      <c r="K12" s="233"/>
      <c r="L12" s="233"/>
      <c r="M12" s="233"/>
      <c r="N12" s="224"/>
      <c r="O12" s="224"/>
      <c r="P12" s="224"/>
      <c r="Q12" s="224"/>
      <c r="R12" s="224"/>
      <c r="S12" s="224"/>
      <c r="T12" s="225"/>
      <c r="U12" s="224"/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114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7" t="str">
        <f>C12</f>
        <v>Důkladné očištění koruny zdiva před postřikem Lignofixem.</v>
      </c>
      <c r="BB12" s="214"/>
      <c r="BC12" s="214"/>
      <c r="BD12" s="214"/>
      <c r="BE12" s="214"/>
      <c r="BF12" s="214"/>
      <c r="BG12" s="214"/>
      <c r="BH12" s="214"/>
    </row>
    <row r="13" spans="1:60" x14ac:dyDescent="0.2">
      <c r="A13" s="216" t="s">
        <v>107</v>
      </c>
      <c r="B13" s="223" t="s">
        <v>60</v>
      </c>
      <c r="C13" s="267" t="s">
        <v>61</v>
      </c>
      <c r="D13" s="227"/>
      <c r="E13" s="231"/>
      <c r="F13" s="236"/>
      <c r="G13" s="236">
        <f>SUMIF(AE14:AE16,"&lt;&gt;NOR",G14:G16)</f>
        <v>0</v>
      </c>
      <c r="H13" s="236"/>
      <c r="I13" s="236">
        <f>SUM(I14:I16)</f>
        <v>0</v>
      </c>
      <c r="J13" s="236"/>
      <c r="K13" s="236">
        <f>SUM(K14:K16)</f>
        <v>0</v>
      </c>
      <c r="L13" s="236"/>
      <c r="M13" s="236">
        <f>SUM(M14:M16)</f>
        <v>0</v>
      </c>
      <c r="N13" s="227"/>
      <c r="O13" s="227">
        <f>SUM(O14:O16)</f>
        <v>4.0526999999999997</v>
      </c>
      <c r="P13" s="227"/>
      <c r="Q13" s="227">
        <f>SUM(Q14:Q16)</f>
        <v>0</v>
      </c>
      <c r="R13" s="227"/>
      <c r="S13" s="227"/>
      <c r="T13" s="228"/>
      <c r="U13" s="227">
        <f>SUM(U14:U16)</f>
        <v>126.89</v>
      </c>
      <c r="AE13" t="s">
        <v>108</v>
      </c>
    </row>
    <row r="14" spans="1:60" outlineLevel="1" x14ac:dyDescent="0.2">
      <c r="A14" s="215">
        <v>3</v>
      </c>
      <c r="B14" s="222" t="s">
        <v>117</v>
      </c>
      <c r="C14" s="265" t="s">
        <v>118</v>
      </c>
      <c r="D14" s="224" t="s">
        <v>119</v>
      </c>
      <c r="E14" s="229">
        <v>1.71</v>
      </c>
      <c r="F14" s="232"/>
      <c r="G14" s="233">
        <f>ROUND(E14*F14,2)</f>
        <v>0</v>
      </c>
      <c r="H14" s="232"/>
      <c r="I14" s="233">
        <f>ROUND(E14*H14,2)</f>
        <v>0</v>
      </c>
      <c r="J14" s="232"/>
      <c r="K14" s="233">
        <f>ROUND(E14*J14,2)</f>
        <v>0</v>
      </c>
      <c r="L14" s="233">
        <v>21</v>
      </c>
      <c r="M14" s="233">
        <f>G14*(1+L14/100)</f>
        <v>0</v>
      </c>
      <c r="N14" s="224">
        <v>2.0120800000000001</v>
      </c>
      <c r="O14" s="224">
        <f>ROUND(E14*N14,5)</f>
        <v>3.4406599999999998</v>
      </c>
      <c r="P14" s="224">
        <v>0</v>
      </c>
      <c r="Q14" s="224">
        <f>ROUND(E14*P14,5)</f>
        <v>0</v>
      </c>
      <c r="R14" s="224"/>
      <c r="S14" s="224"/>
      <c r="T14" s="225">
        <v>4.8855000000000004</v>
      </c>
      <c r="U14" s="224">
        <f>ROUND(E14*T14,2)</f>
        <v>8.35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112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/>
      <c r="B15" s="222"/>
      <c r="C15" s="266" t="s">
        <v>120</v>
      </c>
      <c r="D15" s="226"/>
      <c r="E15" s="230"/>
      <c r="F15" s="234"/>
      <c r="G15" s="235"/>
      <c r="H15" s="233"/>
      <c r="I15" s="233"/>
      <c r="J15" s="233"/>
      <c r="K15" s="233"/>
      <c r="L15" s="233"/>
      <c r="M15" s="233"/>
      <c r="N15" s="224"/>
      <c r="O15" s="224"/>
      <c r="P15" s="224"/>
      <c r="Q15" s="224"/>
      <c r="R15" s="224"/>
      <c r="S15" s="224"/>
      <c r="T15" s="225"/>
      <c r="U15" s="224"/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114</v>
      </c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7" t="str">
        <f>C15</f>
        <v>Dozdění odbourané řady cihel římsy a koruny zdiva.</v>
      </c>
      <c r="BB15" s="214"/>
      <c r="BC15" s="214"/>
      <c r="BD15" s="214"/>
      <c r="BE15" s="214"/>
      <c r="BF15" s="214"/>
      <c r="BG15" s="214"/>
      <c r="BH15" s="214"/>
    </row>
    <row r="16" spans="1:60" ht="33.75" outlineLevel="1" x14ac:dyDescent="0.2">
      <c r="A16" s="215">
        <v>4</v>
      </c>
      <c r="B16" s="222" t="s">
        <v>121</v>
      </c>
      <c r="C16" s="265" t="s">
        <v>122</v>
      </c>
      <c r="D16" s="224" t="s">
        <v>123</v>
      </c>
      <c r="E16" s="229">
        <v>44</v>
      </c>
      <c r="F16" s="232"/>
      <c r="G16" s="233">
        <f>ROUND(E16*F16,2)</f>
        <v>0</v>
      </c>
      <c r="H16" s="232"/>
      <c r="I16" s="233">
        <f>ROUND(E16*H16,2)</f>
        <v>0</v>
      </c>
      <c r="J16" s="232"/>
      <c r="K16" s="233">
        <f>ROUND(E16*J16,2)</f>
        <v>0</v>
      </c>
      <c r="L16" s="233">
        <v>21</v>
      </c>
      <c r="M16" s="233">
        <f>G16*(1+L16/100)</f>
        <v>0</v>
      </c>
      <c r="N16" s="224">
        <v>1.391E-2</v>
      </c>
      <c r="O16" s="224">
        <f>ROUND(E16*N16,5)</f>
        <v>0.61204000000000003</v>
      </c>
      <c r="P16" s="224">
        <v>0</v>
      </c>
      <c r="Q16" s="224">
        <f>ROUND(E16*P16,5)</f>
        <v>0</v>
      </c>
      <c r="R16" s="224"/>
      <c r="S16" s="224"/>
      <c r="T16" s="225">
        <v>2.694</v>
      </c>
      <c r="U16" s="224">
        <f>ROUND(E16*T16,2)</f>
        <v>118.54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112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">
      <c r="A17" s="216" t="s">
        <v>107</v>
      </c>
      <c r="B17" s="223" t="s">
        <v>62</v>
      </c>
      <c r="C17" s="267" t="s">
        <v>63</v>
      </c>
      <c r="D17" s="227"/>
      <c r="E17" s="231"/>
      <c r="F17" s="236"/>
      <c r="G17" s="236">
        <f>SUMIF(AE18:AE21,"&lt;&gt;NOR",G18:G21)</f>
        <v>0</v>
      </c>
      <c r="H17" s="236"/>
      <c r="I17" s="236">
        <f>SUM(I18:I21)</f>
        <v>0</v>
      </c>
      <c r="J17" s="236"/>
      <c r="K17" s="236">
        <f>SUM(K18:K21)</f>
        <v>0</v>
      </c>
      <c r="L17" s="236"/>
      <c r="M17" s="236">
        <f>SUM(M18:M21)</f>
        <v>0</v>
      </c>
      <c r="N17" s="227"/>
      <c r="O17" s="227">
        <f>SUM(O18:O21)</f>
        <v>2.1254100000000005</v>
      </c>
      <c r="P17" s="227"/>
      <c r="Q17" s="227">
        <f>SUM(Q18:Q21)</f>
        <v>0</v>
      </c>
      <c r="R17" s="227"/>
      <c r="S17" s="227"/>
      <c r="T17" s="228"/>
      <c r="U17" s="227">
        <f>SUM(U18:U21)</f>
        <v>36.020000000000003</v>
      </c>
      <c r="AE17" t="s">
        <v>108</v>
      </c>
    </row>
    <row r="18" spans="1:60" outlineLevel="1" x14ac:dyDescent="0.2">
      <c r="A18" s="215">
        <v>5</v>
      </c>
      <c r="B18" s="222" t="s">
        <v>124</v>
      </c>
      <c r="C18" s="265" t="s">
        <v>125</v>
      </c>
      <c r="D18" s="224" t="s">
        <v>111</v>
      </c>
      <c r="E18" s="229">
        <v>87</v>
      </c>
      <c r="F18" s="232"/>
      <c r="G18" s="233">
        <f>ROUND(E18*F18,2)</f>
        <v>0</v>
      </c>
      <c r="H18" s="232"/>
      <c r="I18" s="233">
        <f>ROUND(E18*H18,2)</f>
        <v>0</v>
      </c>
      <c r="J18" s="232"/>
      <c r="K18" s="233">
        <f>ROUND(E18*J18,2)</f>
        <v>0</v>
      </c>
      <c r="L18" s="233">
        <v>21</v>
      </c>
      <c r="M18" s="233">
        <f>G18*(1+L18/100)</f>
        <v>0</v>
      </c>
      <c r="N18" s="224">
        <v>5.9199999999999999E-3</v>
      </c>
      <c r="O18" s="224">
        <f>ROUND(E18*N18,5)</f>
        <v>0.51504000000000005</v>
      </c>
      <c r="P18" s="224">
        <v>0</v>
      </c>
      <c r="Q18" s="224">
        <f>ROUND(E18*P18,5)</f>
        <v>0</v>
      </c>
      <c r="R18" s="224"/>
      <c r="S18" s="224"/>
      <c r="T18" s="225">
        <v>0.26</v>
      </c>
      <c r="U18" s="224">
        <f>ROUND(E18*T18,2)</f>
        <v>22.62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112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15">
        <v>6</v>
      </c>
      <c r="B19" s="222" t="s">
        <v>126</v>
      </c>
      <c r="C19" s="265" t="s">
        <v>127</v>
      </c>
      <c r="D19" s="224" t="s">
        <v>111</v>
      </c>
      <c r="E19" s="229">
        <v>87</v>
      </c>
      <c r="F19" s="232"/>
      <c r="G19" s="233">
        <f>ROUND(E19*F19,2)</f>
        <v>0</v>
      </c>
      <c r="H19" s="232"/>
      <c r="I19" s="233">
        <f>ROUND(E19*H19,2)</f>
        <v>0</v>
      </c>
      <c r="J19" s="232"/>
      <c r="K19" s="233">
        <f>ROUND(E19*J19,2)</f>
        <v>0</v>
      </c>
      <c r="L19" s="233">
        <v>21</v>
      </c>
      <c r="M19" s="233">
        <f>G19*(1+L19/100)</f>
        <v>0</v>
      </c>
      <c r="N19" s="224">
        <v>1.6910000000000001E-2</v>
      </c>
      <c r="O19" s="224">
        <f>ROUND(E19*N19,5)</f>
        <v>1.4711700000000001</v>
      </c>
      <c r="P19" s="224">
        <v>0</v>
      </c>
      <c r="Q19" s="224">
        <f>ROUND(E19*P19,5)</f>
        <v>0</v>
      </c>
      <c r="R19" s="224"/>
      <c r="S19" s="224"/>
      <c r="T19" s="225">
        <v>0.08</v>
      </c>
      <c r="U19" s="224">
        <f>ROUND(E19*T19,2)</f>
        <v>6.96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112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15">
        <v>7</v>
      </c>
      <c r="B20" s="222" t="s">
        <v>128</v>
      </c>
      <c r="C20" s="265" t="s">
        <v>129</v>
      </c>
      <c r="D20" s="224" t="s">
        <v>111</v>
      </c>
      <c r="E20" s="229">
        <v>348</v>
      </c>
      <c r="F20" s="232"/>
      <c r="G20" s="233">
        <f>ROUND(E20*F20,2)</f>
        <v>0</v>
      </c>
      <c r="H20" s="232"/>
      <c r="I20" s="233">
        <f>ROUND(E20*H20,2)</f>
        <v>0</v>
      </c>
      <c r="J20" s="232"/>
      <c r="K20" s="233">
        <f>ROUND(E20*J20,2)</f>
        <v>0</v>
      </c>
      <c r="L20" s="233">
        <v>21</v>
      </c>
      <c r="M20" s="233">
        <f>G20*(1+L20/100)</f>
        <v>0</v>
      </c>
      <c r="N20" s="224">
        <v>4.0000000000000002E-4</v>
      </c>
      <c r="O20" s="224">
        <f>ROUND(E20*N20,5)</f>
        <v>0.13919999999999999</v>
      </c>
      <c r="P20" s="224">
        <v>0</v>
      </c>
      <c r="Q20" s="224">
        <f>ROUND(E20*P20,5)</f>
        <v>0</v>
      </c>
      <c r="R20" s="224"/>
      <c r="S20" s="224"/>
      <c r="T20" s="225">
        <v>2E-3</v>
      </c>
      <c r="U20" s="224">
        <f>ROUND(E20*T20,2)</f>
        <v>0.7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112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>
        <v>8</v>
      </c>
      <c r="B21" s="222" t="s">
        <v>130</v>
      </c>
      <c r="C21" s="265" t="s">
        <v>131</v>
      </c>
      <c r="D21" s="224" t="s">
        <v>111</v>
      </c>
      <c r="E21" s="229">
        <v>87</v>
      </c>
      <c r="F21" s="232"/>
      <c r="G21" s="233">
        <f>ROUND(E21*F21,2)</f>
        <v>0</v>
      </c>
      <c r="H21" s="232"/>
      <c r="I21" s="233">
        <f>ROUND(E21*H21,2)</f>
        <v>0</v>
      </c>
      <c r="J21" s="232"/>
      <c r="K21" s="233">
        <f>ROUND(E21*J21,2)</f>
        <v>0</v>
      </c>
      <c r="L21" s="233">
        <v>21</v>
      </c>
      <c r="M21" s="233">
        <f>G21*(1+L21/100)</f>
        <v>0</v>
      </c>
      <c r="N21" s="224">
        <v>0</v>
      </c>
      <c r="O21" s="224">
        <f>ROUND(E21*N21,5)</f>
        <v>0</v>
      </c>
      <c r="P21" s="224">
        <v>0</v>
      </c>
      <c r="Q21" s="224">
        <f>ROUND(E21*P21,5)</f>
        <v>0</v>
      </c>
      <c r="R21" s="224"/>
      <c r="S21" s="224"/>
      <c r="T21" s="225">
        <v>6.6000000000000003E-2</v>
      </c>
      <c r="U21" s="224">
        <f>ROUND(E21*T21,2)</f>
        <v>5.74</v>
      </c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112</v>
      </c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x14ac:dyDescent="0.2">
      <c r="A22" s="216" t="s">
        <v>107</v>
      </c>
      <c r="B22" s="223" t="s">
        <v>64</v>
      </c>
      <c r="C22" s="267" t="s">
        <v>65</v>
      </c>
      <c r="D22" s="227"/>
      <c r="E22" s="231"/>
      <c r="F22" s="236"/>
      <c r="G22" s="236">
        <f>SUMIF(AE23:AE24,"&lt;&gt;NOR",G23:G24)</f>
        <v>0</v>
      </c>
      <c r="H22" s="236"/>
      <c r="I22" s="236">
        <f>SUM(I23:I24)</f>
        <v>0</v>
      </c>
      <c r="J22" s="236"/>
      <c r="K22" s="236">
        <f>SUM(K23:K24)</f>
        <v>0</v>
      </c>
      <c r="L22" s="236"/>
      <c r="M22" s="236">
        <f>SUM(M23:M24)</f>
        <v>0</v>
      </c>
      <c r="N22" s="227"/>
      <c r="O22" s="227">
        <f>SUM(O23:O24)</f>
        <v>2.4E-2</v>
      </c>
      <c r="P22" s="227"/>
      <c r="Q22" s="227">
        <f>SUM(Q23:Q24)</f>
        <v>0</v>
      </c>
      <c r="R22" s="227"/>
      <c r="S22" s="227"/>
      <c r="T22" s="228"/>
      <c r="U22" s="227">
        <f>SUM(U23:U24)</f>
        <v>27</v>
      </c>
      <c r="AE22" t="s">
        <v>108</v>
      </c>
    </row>
    <row r="23" spans="1:60" outlineLevel="1" x14ac:dyDescent="0.2">
      <c r="A23" s="215">
        <v>9</v>
      </c>
      <c r="B23" s="222" t="s">
        <v>132</v>
      </c>
      <c r="C23" s="265" t="s">
        <v>133</v>
      </c>
      <c r="D23" s="224" t="s">
        <v>111</v>
      </c>
      <c r="E23" s="229">
        <v>120</v>
      </c>
      <c r="F23" s="232"/>
      <c r="G23" s="233">
        <f>ROUND(E23*F23,2)</f>
        <v>0</v>
      </c>
      <c r="H23" s="232"/>
      <c r="I23" s="233">
        <f>ROUND(E23*H23,2)</f>
        <v>0</v>
      </c>
      <c r="J23" s="232"/>
      <c r="K23" s="233">
        <f>ROUND(E23*J23,2)</f>
        <v>0</v>
      </c>
      <c r="L23" s="233">
        <v>21</v>
      </c>
      <c r="M23" s="233">
        <f>G23*(1+L23/100)</f>
        <v>0</v>
      </c>
      <c r="N23" s="224">
        <v>0</v>
      </c>
      <c r="O23" s="224">
        <f>ROUND(E23*N23,5)</f>
        <v>0</v>
      </c>
      <c r="P23" s="224">
        <v>0</v>
      </c>
      <c r="Q23" s="224">
        <f>ROUND(E23*P23,5)</f>
        <v>0</v>
      </c>
      <c r="R23" s="224"/>
      <c r="S23" s="224"/>
      <c r="T23" s="225">
        <v>0.13900000000000001</v>
      </c>
      <c r="U23" s="224">
        <f>ROUND(E23*T23,2)</f>
        <v>16.68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112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>
        <v>10</v>
      </c>
      <c r="B24" s="222" t="s">
        <v>134</v>
      </c>
      <c r="C24" s="265" t="s">
        <v>135</v>
      </c>
      <c r="D24" s="224" t="s">
        <v>111</v>
      </c>
      <c r="E24" s="229">
        <v>120</v>
      </c>
      <c r="F24" s="232"/>
      <c r="G24" s="233">
        <f>ROUND(E24*F24,2)</f>
        <v>0</v>
      </c>
      <c r="H24" s="232"/>
      <c r="I24" s="233">
        <f>ROUND(E24*H24,2)</f>
        <v>0</v>
      </c>
      <c r="J24" s="232"/>
      <c r="K24" s="233">
        <f>ROUND(E24*J24,2)</f>
        <v>0</v>
      </c>
      <c r="L24" s="233">
        <v>21</v>
      </c>
      <c r="M24" s="233">
        <f>G24*(1+L24/100)</f>
        <v>0</v>
      </c>
      <c r="N24" s="224">
        <v>2.0000000000000001E-4</v>
      </c>
      <c r="O24" s="224">
        <f>ROUND(E24*N24,5)</f>
        <v>2.4E-2</v>
      </c>
      <c r="P24" s="224">
        <v>0</v>
      </c>
      <c r="Q24" s="224">
        <f>ROUND(E24*P24,5)</f>
        <v>0</v>
      </c>
      <c r="R24" s="224"/>
      <c r="S24" s="224"/>
      <c r="T24" s="225">
        <v>8.5999999999999993E-2</v>
      </c>
      <c r="U24" s="224">
        <f>ROUND(E24*T24,2)</f>
        <v>10.32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112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16" t="s">
        <v>107</v>
      </c>
      <c r="B25" s="223" t="s">
        <v>66</v>
      </c>
      <c r="C25" s="267" t="s">
        <v>67</v>
      </c>
      <c r="D25" s="227"/>
      <c r="E25" s="231"/>
      <c r="F25" s="236"/>
      <c r="G25" s="236">
        <f>SUMIF(AE26:AE27,"&lt;&gt;NOR",G26:G27)</f>
        <v>0</v>
      </c>
      <c r="H25" s="236"/>
      <c r="I25" s="236">
        <f>SUM(I26:I27)</f>
        <v>0</v>
      </c>
      <c r="J25" s="236"/>
      <c r="K25" s="236">
        <f>SUM(K26:K27)</f>
        <v>0</v>
      </c>
      <c r="L25" s="236"/>
      <c r="M25" s="236">
        <f>SUM(M26:M27)</f>
        <v>0</v>
      </c>
      <c r="N25" s="227"/>
      <c r="O25" s="227">
        <f>SUM(O26:O27)</f>
        <v>0</v>
      </c>
      <c r="P25" s="227"/>
      <c r="Q25" s="227">
        <f>SUM(Q26:Q27)</f>
        <v>0</v>
      </c>
      <c r="R25" s="227"/>
      <c r="S25" s="227"/>
      <c r="T25" s="228"/>
      <c r="U25" s="227">
        <f>SUM(U26:U27)</f>
        <v>31.89</v>
      </c>
      <c r="AE25" t="s">
        <v>108</v>
      </c>
    </row>
    <row r="26" spans="1:60" outlineLevel="1" x14ac:dyDescent="0.2">
      <c r="A26" s="215">
        <v>11</v>
      </c>
      <c r="B26" s="222" t="s">
        <v>136</v>
      </c>
      <c r="C26" s="265" t="s">
        <v>137</v>
      </c>
      <c r="D26" s="224" t="s">
        <v>138</v>
      </c>
      <c r="E26" s="229">
        <v>2.12</v>
      </c>
      <c r="F26" s="232"/>
      <c r="G26" s="233">
        <f>ROUND(E26*F26,2)</f>
        <v>0</v>
      </c>
      <c r="H26" s="232"/>
      <c r="I26" s="233">
        <f>ROUND(E26*H26,2)</f>
        <v>0</v>
      </c>
      <c r="J26" s="232"/>
      <c r="K26" s="233">
        <f>ROUND(E26*J26,2)</f>
        <v>0</v>
      </c>
      <c r="L26" s="233">
        <v>21</v>
      </c>
      <c r="M26" s="233">
        <f>G26*(1+L26/100)</f>
        <v>0</v>
      </c>
      <c r="N26" s="224">
        <v>0</v>
      </c>
      <c r="O26" s="224">
        <f>ROUND(E26*N26,5)</f>
        <v>0</v>
      </c>
      <c r="P26" s="224">
        <v>0</v>
      </c>
      <c r="Q26" s="224">
        <f>ROUND(E26*P26,5)</f>
        <v>0</v>
      </c>
      <c r="R26" s="224"/>
      <c r="S26" s="224"/>
      <c r="T26" s="225">
        <v>7.3479999999999999</v>
      </c>
      <c r="U26" s="224">
        <f>ROUND(E26*T26,2)</f>
        <v>15.58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112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>
        <v>12</v>
      </c>
      <c r="B27" s="222" t="s">
        <v>139</v>
      </c>
      <c r="C27" s="265" t="s">
        <v>140</v>
      </c>
      <c r="D27" s="224" t="s">
        <v>138</v>
      </c>
      <c r="E27" s="229">
        <v>6.33</v>
      </c>
      <c r="F27" s="232"/>
      <c r="G27" s="233">
        <f>ROUND(E27*F27,2)</f>
        <v>0</v>
      </c>
      <c r="H27" s="232"/>
      <c r="I27" s="233">
        <f>ROUND(E27*H27,2)</f>
        <v>0</v>
      </c>
      <c r="J27" s="232"/>
      <c r="K27" s="233">
        <f>ROUND(E27*J27,2)</f>
        <v>0</v>
      </c>
      <c r="L27" s="233">
        <v>21</v>
      </c>
      <c r="M27" s="233">
        <f>G27*(1+L27/100)</f>
        <v>0</v>
      </c>
      <c r="N27" s="224">
        <v>0</v>
      </c>
      <c r="O27" s="224">
        <f>ROUND(E27*N27,5)</f>
        <v>0</v>
      </c>
      <c r="P27" s="224">
        <v>0</v>
      </c>
      <c r="Q27" s="224">
        <f>ROUND(E27*P27,5)</f>
        <v>0</v>
      </c>
      <c r="R27" s="224"/>
      <c r="S27" s="224"/>
      <c r="T27" s="225">
        <v>2.577</v>
      </c>
      <c r="U27" s="224">
        <f>ROUND(E27*T27,2)</f>
        <v>16.309999999999999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112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2">
      <c r="A28" s="216" t="s">
        <v>107</v>
      </c>
      <c r="B28" s="223" t="s">
        <v>68</v>
      </c>
      <c r="C28" s="267" t="s">
        <v>69</v>
      </c>
      <c r="D28" s="227"/>
      <c r="E28" s="231"/>
      <c r="F28" s="236"/>
      <c r="G28" s="236">
        <f>SUMIF(AE29:AE58,"&lt;&gt;NOR",G29:G58)</f>
        <v>0</v>
      </c>
      <c r="H28" s="236"/>
      <c r="I28" s="236">
        <f>SUM(I29:I58)</f>
        <v>0</v>
      </c>
      <c r="J28" s="236"/>
      <c r="K28" s="236">
        <f>SUM(K29:K58)</f>
        <v>0</v>
      </c>
      <c r="L28" s="236"/>
      <c r="M28" s="236">
        <f>SUM(M29:M58)</f>
        <v>0</v>
      </c>
      <c r="N28" s="227"/>
      <c r="O28" s="227">
        <f>SUM(O29:O58)</f>
        <v>4.1499299999999995</v>
      </c>
      <c r="P28" s="227"/>
      <c r="Q28" s="227">
        <f>SUM(Q29:Q58)</f>
        <v>1.5934300000000001</v>
      </c>
      <c r="R28" s="227"/>
      <c r="S28" s="227"/>
      <c r="T28" s="228"/>
      <c r="U28" s="227">
        <f>SUM(U29:U58)</f>
        <v>210.45999999999998</v>
      </c>
      <c r="AE28" t="s">
        <v>108</v>
      </c>
    </row>
    <row r="29" spans="1:60" outlineLevel="1" x14ac:dyDescent="0.2">
      <c r="A29" s="215">
        <v>13</v>
      </c>
      <c r="B29" s="222" t="s">
        <v>141</v>
      </c>
      <c r="C29" s="265" t="s">
        <v>142</v>
      </c>
      <c r="D29" s="224" t="s">
        <v>143</v>
      </c>
      <c r="E29" s="229">
        <v>12</v>
      </c>
      <c r="F29" s="232"/>
      <c r="G29" s="233">
        <f>ROUND(E29*F29,2)</f>
        <v>0</v>
      </c>
      <c r="H29" s="232"/>
      <c r="I29" s="233">
        <f>ROUND(E29*H29,2)</f>
        <v>0</v>
      </c>
      <c r="J29" s="232"/>
      <c r="K29" s="233">
        <f>ROUND(E29*J29,2)</f>
        <v>0</v>
      </c>
      <c r="L29" s="233">
        <v>21</v>
      </c>
      <c r="M29" s="233">
        <f>G29*(1+L29/100)</f>
        <v>0</v>
      </c>
      <c r="N29" s="224">
        <v>0</v>
      </c>
      <c r="O29" s="224">
        <f>ROUND(E29*N29,5)</f>
        <v>0</v>
      </c>
      <c r="P29" s="224">
        <v>0</v>
      </c>
      <c r="Q29" s="224">
        <f>ROUND(E29*P29,5)</f>
        <v>0</v>
      </c>
      <c r="R29" s="224"/>
      <c r="S29" s="224"/>
      <c r="T29" s="225">
        <v>1</v>
      </c>
      <c r="U29" s="224">
        <f>ROUND(E29*T29,2)</f>
        <v>12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112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15"/>
      <c r="B30" s="222"/>
      <c r="C30" s="266" t="s">
        <v>144</v>
      </c>
      <c r="D30" s="226"/>
      <c r="E30" s="230"/>
      <c r="F30" s="234"/>
      <c r="G30" s="235"/>
      <c r="H30" s="233"/>
      <c r="I30" s="233"/>
      <c r="J30" s="233"/>
      <c r="K30" s="233"/>
      <c r="L30" s="233"/>
      <c r="M30" s="233"/>
      <c r="N30" s="224"/>
      <c r="O30" s="224"/>
      <c r="P30" s="224"/>
      <c r="Q30" s="224"/>
      <c r="R30" s="224"/>
      <c r="S30" s="224"/>
      <c r="T30" s="225"/>
      <c r="U30" s="224"/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114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7" t="str">
        <f>C30</f>
        <v>Heverování prvku krovů. Otesání povrchově napadených prvků krovu. Úprava tesařských spojů na stávajících prvcích.</v>
      </c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/>
      <c r="B31" s="222"/>
      <c r="C31" s="266" t="s">
        <v>145</v>
      </c>
      <c r="D31" s="226"/>
      <c r="E31" s="230"/>
      <c r="F31" s="234"/>
      <c r="G31" s="235"/>
      <c r="H31" s="233"/>
      <c r="I31" s="233"/>
      <c r="J31" s="233"/>
      <c r="K31" s="233"/>
      <c r="L31" s="233"/>
      <c r="M31" s="233"/>
      <c r="N31" s="224"/>
      <c r="O31" s="224"/>
      <c r="P31" s="224"/>
      <c r="Q31" s="224"/>
      <c r="R31" s="224"/>
      <c r="S31" s="224"/>
      <c r="T31" s="225"/>
      <c r="U31" s="224"/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114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7" t="str">
        <f>C31</f>
        <v>Stanoveno odborným odhadem.</v>
      </c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>
        <v>14</v>
      </c>
      <c r="B32" s="222" t="s">
        <v>146</v>
      </c>
      <c r="C32" s="265" t="s">
        <v>147</v>
      </c>
      <c r="D32" s="224" t="s">
        <v>148</v>
      </c>
      <c r="E32" s="229">
        <v>2</v>
      </c>
      <c r="F32" s="232"/>
      <c r="G32" s="233">
        <f>ROUND(E32*F32,2)</f>
        <v>0</v>
      </c>
      <c r="H32" s="232"/>
      <c r="I32" s="233">
        <f>ROUND(E32*H32,2)</f>
        <v>0</v>
      </c>
      <c r="J32" s="232"/>
      <c r="K32" s="233">
        <f>ROUND(E32*J32,2)</f>
        <v>0</v>
      </c>
      <c r="L32" s="233">
        <v>21</v>
      </c>
      <c r="M32" s="233">
        <f>G32*(1+L32/100)</f>
        <v>0</v>
      </c>
      <c r="N32" s="224">
        <v>0.14369000000000001</v>
      </c>
      <c r="O32" s="224">
        <f>ROUND(E32*N32,5)</f>
        <v>0.28738000000000002</v>
      </c>
      <c r="P32" s="224">
        <v>0</v>
      </c>
      <c r="Q32" s="224">
        <f>ROUND(E32*P32,5)</f>
        <v>0</v>
      </c>
      <c r="R32" s="224"/>
      <c r="S32" s="224"/>
      <c r="T32" s="225">
        <v>30</v>
      </c>
      <c r="U32" s="224">
        <f>ROUND(E32*T32,2)</f>
        <v>60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112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>
        <v>15</v>
      </c>
      <c r="B33" s="222" t="s">
        <v>149</v>
      </c>
      <c r="C33" s="265" t="s">
        <v>150</v>
      </c>
      <c r="D33" s="224" t="s">
        <v>123</v>
      </c>
      <c r="E33" s="229">
        <v>24</v>
      </c>
      <c r="F33" s="232"/>
      <c r="G33" s="233">
        <f>ROUND(E33*F33,2)</f>
        <v>0</v>
      </c>
      <c r="H33" s="232"/>
      <c r="I33" s="233">
        <f>ROUND(E33*H33,2)</f>
        <v>0</v>
      </c>
      <c r="J33" s="232"/>
      <c r="K33" s="233">
        <f>ROUND(E33*J33,2)</f>
        <v>0</v>
      </c>
      <c r="L33" s="233">
        <v>21</v>
      </c>
      <c r="M33" s="233">
        <f>G33*(1+L33/100)</f>
        <v>0</v>
      </c>
      <c r="N33" s="224">
        <v>4.9899999999999996E-3</v>
      </c>
      <c r="O33" s="224">
        <f>ROUND(E33*N33,5)</f>
        <v>0.11976000000000001</v>
      </c>
      <c r="P33" s="224">
        <v>0</v>
      </c>
      <c r="Q33" s="224">
        <f>ROUND(E33*P33,5)</f>
        <v>0</v>
      </c>
      <c r="R33" s="224"/>
      <c r="S33" s="224"/>
      <c r="T33" s="225">
        <v>0.156</v>
      </c>
      <c r="U33" s="224">
        <f>ROUND(E33*T33,2)</f>
        <v>3.74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112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>
        <v>16</v>
      </c>
      <c r="B34" s="222" t="s">
        <v>151</v>
      </c>
      <c r="C34" s="265" t="s">
        <v>152</v>
      </c>
      <c r="D34" s="224" t="s">
        <v>138</v>
      </c>
      <c r="E34" s="229">
        <v>6.15</v>
      </c>
      <c r="F34" s="232"/>
      <c r="G34" s="233">
        <f>ROUND(E34*F34,2)</f>
        <v>0</v>
      </c>
      <c r="H34" s="232"/>
      <c r="I34" s="233">
        <f>ROUND(E34*H34,2)</f>
        <v>0</v>
      </c>
      <c r="J34" s="232"/>
      <c r="K34" s="233">
        <f>ROUND(E34*J34,2)</f>
        <v>0</v>
      </c>
      <c r="L34" s="233">
        <v>21</v>
      </c>
      <c r="M34" s="233">
        <f>G34*(1+L34/100)</f>
        <v>0</v>
      </c>
      <c r="N34" s="224">
        <v>3.0000000000000001E-5</v>
      </c>
      <c r="O34" s="224">
        <f>ROUND(E34*N34,5)</f>
        <v>1.8000000000000001E-4</v>
      </c>
      <c r="P34" s="224">
        <v>8.0000000000000002E-3</v>
      </c>
      <c r="Q34" s="224">
        <f>ROUND(E34*P34,5)</f>
        <v>4.9200000000000001E-2</v>
      </c>
      <c r="R34" s="224"/>
      <c r="S34" s="224"/>
      <c r="T34" s="225">
        <v>1.6</v>
      </c>
      <c r="U34" s="224">
        <f>ROUND(E34*T34,2)</f>
        <v>9.84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112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>
        <v>17</v>
      </c>
      <c r="B35" s="222" t="s">
        <v>153</v>
      </c>
      <c r="C35" s="265" t="s">
        <v>154</v>
      </c>
      <c r="D35" s="224" t="s">
        <v>148</v>
      </c>
      <c r="E35" s="229">
        <v>8</v>
      </c>
      <c r="F35" s="232"/>
      <c r="G35" s="233">
        <f>ROUND(E35*F35,2)</f>
        <v>0</v>
      </c>
      <c r="H35" s="232"/>
      <c r="I35" s="233">
        <f>ROUND(E35*H35,2)</f>
        <v>0</v>
      </c>
      <c r="J35" s="232"/>
      <c r="K35" s="233">
        <f>ROUND(E35*J35,2)</f>
        <v>0</v>
      </c>
      <c r="L35" s="233">
        <v>21</v>
      </c>
      <c r="M35" s="233">
        <f>G35*(1+L35/100)</f>
        <v>0</v>
      </c>
      <c r="N35" s="224">
        <v>0</v>
      </c>
      <c r="O35" s="224">
        <f>ROUND(E35*N35,5)</f>
        <v>0</v>
      </c>
      <c r="P35" s="224">
        <v>0</v>
      </c>
      <c r="Q35" s="224">
        <f>ROUND(E35*P35,5)</f>
        <v>0</v>
      </c>
      <c r="R35" s="224"/>
      <c r="S35" s="224"/>
      <c r="T35" s="225">
        <v>8.4000000000000005E-2</v>
      </c>
      <c r="U35" s="224">
        <f>ROUND(E35*T35,2)</f>
        <v>0.67</v>
      </c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112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15">
        <v>18</v>
      </c>
      <c r="B36" s="222" t="s">
        <v>155</v>
      </c>
      <c r="C36" s="265" t="s">
        <v>156</v>
      </c>
      <c r="D36" s="224" t="s">
        <v>148</v>
      </c>
      <c r="E36" s="229">
        <v>8</v>
      </c>
      <c r="F36" s="232"/>
      <c r="G36" s="233">
        <f>ROUND(E36*F36,2)</f>
        <v>0</v>
      </c>
      <c r="H36" s="232"/>
      <c r="I36" s="233">
        <f>ROUND(E36*H36,2)</f>
        <v>0</v>
      </c>
      <c r="J36" s="232"/>
      <c r="K36" s="233">
        <f>ROUND(E36*J36,2)</f>
        <v>0</v>
      </c>
      <c r="L36" s="233">
        <v>21</v>
      </c>
      <c r="M36" s="233">
        <f>G36*(1+L36/100)</f>
        <v>0</v>
      </c>
      <c r="N36" s="224">
        <v>0</v>
      </c>
      <c r="O36" s="224">
        <f>ROUND(E36*N36,5)</f>
        <v>0</v>
      </c>
      <c r="P36" s="224">
        <v>0</v>
      </c>
      <c r="Q36" s="224">
        <f>ROUND(E36*P36,5)</f>
        <v>0</v>
      </c>
      <c r="R36" s="224"/>
      <c r="S36" s="224"/>
      <c r="T36" s="225">
        <v>0.14599999999999999</v>
      </c>
      <c r="U36" s="224">
        <f>ROUND(E36*T36,2)</f>
        <v>1.17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112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15">
        <v>19</v>
      </c>
      <c r="B37" s="222" t="s">
        <v>157</v>
      </c>
      <c r="C37" s="265" t="s">
        <v>158</v>
      </c>
      <c r="D37" s="224" t="s">
        <v>123</v>
      </c>
      <c r="E37" s="229">
        <v>5.6</v>
      </c>
      <c r="F37" s="232"/>
      <c r="G37" s="233">
        <f>ROUND(E37*F37,2)</f>
        <v>0</v>
      </c>
      <c r="H37" s="232"/>
      <c r="I37" s="233">
        <f>ROUND(E37*H37,2)</f>
        <v>0</v>
      </c>
      <c r="J37" s="232"/>
      <c r="K37" s="233">
        <f>ROUND(E37*J37,2)</f>
        <v>0</v>
      </c>
      <c r="L37" s="233">
        <v>21</v>
      </c>
      <c r="M37" s="233">
        <f>G37*(1+L37/100)</f>
        <v>0</v>
      </c>
      <c r="N37" s="224">
        <v>1.6000000000000001E-4</v>
      </c>
      <c r="O37" s="224">
        <f>ROUND(E37*N37,5)</f>
        <v>8.9999999999999998E-4</v>
      </c>
      <c r="P37" s="224">
        <v>1.584E-2</v>
      </c>
      <c r="Q37" s="224">
        <f>ROUND(E37*P37,5)</f>
        <v>8.8700000000000001E-2</v>
      </c>
      <c r="R37" s="224"/>
      <c r="S37" s="224"/>
      <c r="T37" s="225">
        <v>0.41909999999999997</v>
      </c>
      <c r="U37" s="224">
        <f>ROUND(E37*T37,2)</f>
        <v>2.35</v>
      </c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112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>
        <v>20</v>
      </c>
      <c r="B38" s="222" t="s">
        <v>159</v>
      </c>
      <c r="C38" s="265" t="s">
        <v>160</v>
      </c>
      <c r="D38" s="224" t="s">
        <v>123</v>
      </c>
      <c r="E38" s="229">
        <v>13.2</v>
      </c>
      <c r="F38" s="232"/>
      <c r="G38" s="233">
        <f>ROUND(E38*F38,2)</f>
        <v>0</v>
      </c>
      <c r="H38" s="232"/>
      <c r="I38" s="233">
        <f>ROUND(E38*H38,2)</f>
        <v>0</v>
      </c>
      <c r="J38" s="232"/>
      <c r="K38" s="233">
        <f>ROUND(E38*J38,2)</f>
        <v>0</v>
      </c>
      <c r="L38" s="233">
        <v>21</v>
      </c>
      <c r="M38" s="233">
        <f>G38*(1+L38/100)</f>
        <v>0</v>
      </c>
      <c r="N38" s="224">
        <v>1.6000000000000001E-4</v>
      </c>
      <c r="O38" s="224">
        <f>ROUND(E38*N38,5)</f>
        <v>2.1099999999999999E-3</v>
      </c>
      <c r="P38" s="224">
        <v>2.4750000000000001E-2</v>
      </c>
      <c r="Q38" s="224">
        <f>ROUND(E38*P38,5)</f>
        <v>0.32669999999999999</v>
      </c>
      <c r="R38" s="224"/>
      <c r="S38" s="224"/>
      <c r="T38" s="225">
        <v>0.44929999999999998</v>
      </c>
      <c r="U38" s="224">
        <f>ROUND(E38*T38,2)</f>
        <v>5.93</v>
      </c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112</v>
      </c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15">
        <v>21</v>
      </c>
      <c r="B39" s="222" t="s">
        <v>161</v>
      </c>
      <c r="C39" s="265" t="s">
        <v>162</v>
      </c>
      <c r="D39" s="224" t="s">
        <v>123</v>
      </c>
      <c r="E39" s="229">
        <v>7.1</v>
      </c>
      <c r="F39" s="232"/>
      <c r="G39" s="233">
        <f>ROUND(E39*F39,2)</f>
        <v>0</v>
      </c>
      <c r="H39" s="232"/>
      <c r="I39" s="233">
        <f>ROUND(E39*H39,2)</f>
        <v>0</v>
      </c>
      <c r="J39" s="232"/>
      <c r="K39" s="233">
        <f>ROUND(E39*J39,2)</f>
        <v>0</v>
      </c>
      <c r="L39" s="233">
        <v>21</v>
      </c>
      <c r="M39" s="233">
        <f>G39*(1+L39/100)</f>
        <v>0</v>
      </c>
      <c r="N39" s="224">
        <v>1.6000000000000001E-4</v>
      </c>
      <c r="O39" s="224">
        <f>ROUND(E39*N39,5)</f>
        <v>1.14E-3</v>
      </c>
      <c r="P39" s="224">
        <v>3.5749999999999997E-2</v>
      </c>
      <c r="Q39" s="224">
        <f>ROUND(E39*P39,5)</f>
        <v>0.25383</v>
      </c>
      <c r="R39" s="224"/>
      <c r="S39" s="224"/>
      <c r="T39" s="225">
        <v>0.4733</v>
      </c>
      <c r="U39" s="224">
        <f>ROUND(E39*T39,2)</f>
        <v>3.36</v>
      </c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112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 x14ac:dyDescent="0.2">
      <c r="A40" s="215">
        <v>22</v>
      </c>
      <c r="B40" s="222" t="s">
        <v>163</v>
      </c>
      <c r="C40" s="265" t="s">
        <v>164</v>
      </c>
      <c r="D40" s="224" t="s">
        <v>123</v>
      </c>
      <c r="E40" s="229">
        <v>18.5</v>
      </c>
      <c r="F40" s="232"/>
      <c r="G40" s="233">
        <f>ROUND(E40*F40,2)</f>
        <v>0</v>
      </c>
      <c r="H40" s="232"/>
      <c r="I40" s="233">
        <f>ROUND(E40*H40,2)</f>
        <v>0</v>
      </c>
      <c r="J40" s="232"/>
      <c r="K40" s="233">
        <f>ROUND(E40*J40,2)</f>
        <v>0</v>
      </c>
      <c r="L40" s="233">
        <v>21</v>
      </c>
      <c r="M40" s="233">
        <f>G40*(1+L40/100)</f>
        <v>0</v>
      </c>
      <c r="N40" s="224">
        <v>1.4670000000000001E-2</v>
      </c>
      <c r="O40" s="224">
        <f>ROUND(E40*N40,5)</f>
        <v>0.27139999999999997</v>
      </c>
      <c r="P40" s="224">
        <v>0</v>
      </c>
      <c r="Q40" s="224">
        <f>ROUND(E40*P40,5)</f>
        <v>0</v>
      </c>
      <c r="R40" s="224"/>
      <c r="S40" s="224"/>
      <c r="T40" s="225">
        <v>0.41599999999999998</v>
      </c>
      <c r="U40" s="224">
        <f>ROUND(E40*T40,2)</f>
        <v>7.7</v>
      </c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112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2.5" outlineLevel="1" x14ac:dyDescent="0.2">
      <c r="A41" s="215">
        <v>23</v>
      </c>
      <c r="B41" s="222" t="s">
        <v>165</v>
      </c>
      <c r="C41" s="265" t="s">
        <v>166</v>
      </c>
      <c r="D41" s="224" t="s">
        <v>123</v>
      </c>
      <c r="E41" s="229">
        <v>5.6</v>
      </c>
      <c r="F41" s="232"/>
      <c r="G41" s="233">
        <f>ROUND(E41*F41,2)</f>
        <v>0</v>
      </c>
      <c r="H41" s="232"/>
      <c r="I41" s="233">
        <f>ROUND(E41*H41,2)</f>
        <v>0</v>
      </c>
      <c r="J41" s="232"/>
      <c r="K41" s="233">
        <f>ROUND(E41*J41,2)</f>
        <v>0</v>
      </c>
      <c r="L41" s="233">
        <v>21</v>
      </c>
      <c r="M41" s="233">
        <f>G41*(1+L41/100)</f>
        <v>0</v>
      </c>
      <c r="N41" s="224">
        <v>1.602E-2</v>
      </c>
      <c r="O41" s="224">
        <f>ROUND(E41*N41,5)</f>
        <v>8.9709999999999998E-2</v>
      </c>
      <c r="P41" s="224">
        <v>0</v>
      </c>
      <c r="Q41" s="224">
        <f>ROUND(E41*P41,5)</f>
        <v>0</v>
      </c>
      <c r="R41" s="224"/>
      <c r="S41" s="224"/>
      <c r="T41" s="225">
        <v>0.496</v>
      </c>
      <c r="U41" s="224">
        <f>ROUND(E41*T41,2)</f>
        <v>2.78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112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 x14ac:dyDescent="0.2">
      <c r="A42" s="215">
        <v>24</v>
      </c>
      <c r="B42" s="222" t="s">
        <v>167</v>
      </c>
      <c r="C42" s="265" t="s">
        <v>168</v>
      </c>
      <c r="D42" s="224" t="s">
        <v>123</v>
      </c>
      <c r="E42" s="229">
        <v>13.2</v>
      </c>
      <c r="F42" s="232"/>
      <c r="G42" s="233">
        <f>ROUND(E42*F42,2)</f>
        <v>0</v>
      </c>
      <c r="H42" s="232"/>
      <c r="I42" s="233">
        <f>ROUND(E42*H42,2)</f>
        <v>0</v>
      </c>
      <c r="J42" s="232"/>
      <c r="K42" s="233">
        <f>ROUND(E42*J42,2)</f>
        <v>0</v>
      </c>
      <c r="L42" s="233">
        <v>21</v>
      </c>
      <c r="M42" s="233">
        <f>G42*(1+L42/100)</f>
        <v>0</v>
      </c>
      <c r="N42" s="224">
        <v>2.6409999999999999E-2</v>
      </c>
      <c r="O42" s="224">
        <f>ROUND(E42*N42,5)</f>
        <v>0.34860999999999998</v>
      </c>
      <c r="P42" s="224">
        <v>0</v>
      </c>
      <c r="Q42" s="224">
        <f>ROUND(E42*P42,5)</f>
        <v>0</v>
      </c>
      <c r="R42" s="224"/>
      <c r="S42" s="224"/>
      <c r="T42" s="225">
        <v>0.60599999999999998</v>
      </c>
      <c r="U42" s="224">
        <f>ROUND(E42*T42,2)</f>
        <v>8</v>
      </c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112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1" x14ac:dyDescent="0.2">
      <c r="A43" s="215">
        <v>25</v>
      </c>
      <c r="B43" s="222" t="s">
        <v>169</v>
      </c>
      <c r="C43" s="265" t="s">
        <v>170</v>
      </c>
      <c r="D43" s="224" t="s">
        <v>123</v>
      </c>
      <c r="E43" s="229">
        <v>7.1</v>
      </c>
      <c r="F43" s="232"/>
      <c r="G43" s="233">
        <f>ROUND(E43*F43,2)</f>
        <v>0</v>
      </c>
      <c r="H43" s="232"/>
      <c r="I43" s="233">
        <f>ROUND(E43*H43,2)</f>
        <v>0</v>
      </c>
      <c r="J43" s="232"/>
      <c r="K43" s="233">
        <f>ROUND(E43*J43,2)</f>
        <v>0</v>
      </c>
      <c r="L43" s="233">
        <v>21</v>
      </c>
      <c r="M43" s="233">
        <f>G43*(1+L43/100)</f>
        <v>0</v>
      </c>
      <c r="N43" s="224">
        <v>0</v>
      </c>
      <c r="O43" s="224">
        <f>ROUND(E43*N43,5)</f>
        <v>0</v>
      </c>
      <c r="P43" s="224">
        <v>0</v>
      </c>
      <c r="Q43" s="224">
        <f>ROUND(E43*P43,5)</f>
        <v>0</v>
      </c>
      <c r="R43" s="224"/>
      <c r="S43" s="224"/>
      <c r="T43" s="225">
        <v>0</v>
      </c>
      <c r="U43" s="224">
        <f>ROUND(E43*T43,2)</f>
        <v>0</v>
      </c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112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26</v>
      </c>
      <c r="B44" s="222" t="s">
        <v>171</v>
      </c>
      <c r="C44" s="265" t="s">
        <v>172</v>
      </c>
      <c r="D44" s="224" t="s">
        <v>111</v>
      </c>
      <c r="E44" s="229">
        <v>125</v>
      </c>
      <c r="F44" s="232"/>
      <c r="G44" s="233">
        <f>ROUND(E44*F44,2)</f>
        <v>0</v>
      </c>
      <c r="H44" s="232"/>
      <c r="I44" s="233">
        <f>ROUND(E44*H44,2)</f>
        <v>0</v>
      </c>
      <c r="J44" s="232"/>
      <c r="K44" s="233">
        <f>ROUND(E44*J44,2)</f>
        <v>0</v>
      </c>
      <c r="L44" s="233">
        <v>21</v>
      </c>
      <c r="M44" s="233">
        <f>G44*(1+L44/100)</f>
        <v>0</v>
      </c>
      <c r="N44" s="224">
        <v>0</v>
      </c>
      <c r="O44" s="224">
        <f>ROUND(E44*N44,5)</f>
        <v>0</v>
      </c>
      <c r="P44" s="224">
        <v>7.0000000000000001E-3</v>
      </c>
      <c r="Q44" s="224">
        <f>ROUND(E44*P44,5)</f>
        <v>0.875</v>
      </c>
      <c r="R44" s="224"/>
      <c r="S44" s="224"/>
      <c r="T44" s="225">
        <v>0.06</v>
      </c>
      <c r="U44" s="224">
        <f>ROUND(E44*T44,2)</f>
        <v>7.5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112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>
        <v>27</v>
      </c>
      <c r="B45" s="222" t="s">
        <v>173</v>
      </c>
      <c r="C45" s="265" t="s">
        <v>174</v>
      </c>
      <c r="D45" s="224" t="s">
        <v>111</v>
      </c>
      <c r="E45" s="229">
        <v>125</v>
      </c>
      <c r="F45" s="232"/>
      <c r="G45" s="233">
        <f>ROUND(E45*F45,2)</f>
        <v>0</v>
      </c>
      <c r="H45" s="232"/>
      <c r="I45" s="233">
        <f>ROUND(E45*H45,2)</f>
        <v>0</v>
      </c>
      <c r="J45" s="232"/>
      <c r="K45" s="233">
        <f>ROUND(E45*J45,2)</f>
        <v>0</v>
      </c>
      <c r="L45" s="233">
        <v>21</v>
      </c>
      <c r="M45" s="233">
        <f>G45*(1+L45/100)</f>
        <v>0</v>
      </c>
      <c r="N45" s="224">
        <v>0</v>
      </c>
      <c r="O45" s="224">
        <f>ROUND(E45*N45,5)</f>
        <v>0</v>
      </c>
      <c r="P45" s="224">
        <v>0</v>
      </c>
      <c r="Q45" s="224">
        <f>ROUND(E45*P45,5)</f>
        <v>0</v>
      </c>
      <c r="R45" s="224"/>
      <c r="S45" s="224"/>
      <c r="T45" s="225">
        <v>0.20799999999999999</v>
      </c>
      <c r="U45" s="224">
        <f>ROUND(E45*T45,2)</f>
        <v>26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112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 x14ac:dyDescent="0.2">
      <c r="A46" s="215">
        <v>28</v>
      </c>
      <c r="B46" s="222" t="s">
        <v>175</v>
      </c>
      <c r="C46" s="265" t="s">
        <v>176</v>
      </c>
      <c r="D46" s="224" t="s">
        <v>123</v>
      </c>
      <c r="E46" s="229">
        <v>6.3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21</v>
      </c>
      <c r="M46" s="233">
        <f>G46*(1+L46/100)</f>
        <v>0</v>
      </c>
      <c r="N46" s="224">
        <v>2.3460000000000002E-2</v>
      </c>
      <c r="O46" s="224">
        <f>ROUND(E46*N46,5)</f>
        <v>0.14779999999999999</v>
      </c>
      <c r="P46" s="224">
        <v>0</v>
      </c>
      <c r="Q46" s="224">
        <f>ROUND(E46*P46,5)</f>
        <v>0</v>
      </c>
      <c r="R46" s="224"/>
      <c r="S46" s="224"/>
      <c r="T46" s="225">
        <v>0.82499999999999996</v>
      </c>
      <c r="U46" s="224">
        <f>ROUND(E46*T46,2)</f>
        <v>5.2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112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2.5" outlineLevel="1" x14ac:dyDescent="0.2">
      <c r="A47" s="215">
        <v>29</v>
      </c>
      <c r="B47" s="222" t="s">
        <v>177</v>
      </c>
      <c r="C47" s="265" t="s">
        <v>178</v>
      </c>
      <c r="D47" s="224" t="s">
        <v>123</v>
      </c>
      <c r="E47" s="229">
        <v>11.6</v>
      </c>
      <c r="F47" s="232"/>
      <c r="G47" s="233">
        <f>ROUND(E47*F47,2)</f>
        <v>0</v>
      </c>
      <c r="H47" s="232"/>
      <c r="I47" s="233">
        <f>ROUND(E47*H47,2)</f>
        <v>0</v>
      </c>
      <c r="J47" s="232"/>
      <c r="K47" s="233">
        <f>ROUND(E47*J47,2)</f>
        <v>0</v>
      </c>
      <c r="L47" s="233">
        <v>21</v>
      </c>
      <c r="M47" s="233">
        <f>G47*(1+L47/100)</f>
        <v>0</v>
      </c>
      <c r="N47" s="224">
        <v>3.8190000000000002E-2</v>
      </c>
      <c r="O47" s="224">
        <f>ROUND(E47*N47,5)</f>
        <v>0.443</v>
      </c>
      <c r="P47" s="224">
        <v>0</v>
      </c>
      <c r="Q47" s="224">
        <f>ROUND(E47*P47,5)</f>
        <v>0</v>
      </c>
      <c r="R47" s="224"/>
      <c r="S47" s="224"/>
      <c r="T47" s="225">
        <v>0.94</v>
      </c>
      <c r="U47" s="224">
        <f>ROUND(E47*T47,2)</f>
        <v>10.9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112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15">
        <v>30</v>
      </c>
      <c r="B48" s="222" t="s">
        <v>179</v>
      </c>
      <c r="C48" s="265" t="s">
        <v>180</v>
      </c>
      <c r="D48" s="224" t="s">
        <v>148</v>
      </c>
      <c r="E48" s="229">
        <v>2</v>
      </c>
      <c r="F48" s="232"/>
      <c r="G48" s="233">
        <f>ROUND(E48*F48,2)</f>
        <v>0</v>
      </c>
      <c r="H48" s="232"/>
      <c r="I48" s="233">
        <f>ROUND(E48*H48,2)</f>
        <v>0</v>
      </c>
      <c r="J48" s="232"/>
      <c r="K48" s="233">
        <f>ROUND(E48*J48,2)</f>
        <v>0</v>
      </c>
      <c r="L48" s="233">
        <v>21</v>
      </c>
      <c r="M48" s="233">
        <f>G48*(1+L48/100)</f>
        <v>0</v>
      </c>
      <c r="N48" s="224">
        <v>0</v>
      </c>
      <c r="O48" s="224">
        <f>ROUND(E48*N48,5)</f>
        <v>0</v>
      </c>
      <c r="P48" s="224">
        <v>0</v>
      </c>
      <c r="Q48" s="224">
        <f>ROUND(E48*P48,5)</f>
        <v>0</v>
      </c>
      <c r="R48" s="224"/>
      <c r="S48" s="224"/>
      <c r="T48" s="225">
        <v>0</v>
      </c>
      <c r="U48" s="224">
        <f>ROUND(E48*T48,2)</f>
        <v>0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112</v>
      </c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15">
        <v>31</v>
      </c>
      <c r="B49" s="222" t="s">
        <v>181</v>
      </c>
      <c r="C49" s="265" t="s">
        <v>182</v>
      </c>
      <c r="D49" s="224" t="s">
        <v>148</v>
      </c>
      <c r="E49" s="229">
        <v>16</v>
      </c>
      <c r="F49" s="232"/>
      <c r="G49" s="233">
        <f>ROUND(E49*F49,2)</f>
        <v>0</v>
      </c>
      <c r="H49" s="232"/>
      <c r="I49" s="233">
        <f>ROUND(E49*H49,2)</f>
        <v>0</v>
      </c>
      <c r="J49" s="232"/>
      <c r="K49" s="233">
        <f>ROUND(E49*J49,2)</f>
        <v>0</v>
      </c>
      <c r="L49" s="233">
        <v>21</v>
      </c>
      <c r="M49" s="233">
        <f>G49*(1+L49/100)</f>
        <v>0</v>
      </c>
      <c r="N49" s="224">
        <v>0</v>
      </c>
      <c r="O49" s="224">
        <f>ROUND(E49*N49,5)</f>
        <v>0</v>
      </c>
      <c r="P49" s="224">
        <v>0</v>
      </c>
      <c r="Q49" s="224">
        <f>ROUND(E49*P49,5)</f>
        <v>0</v>
      </c>
      <c r="R49" s="224"/>
      <c r="S49" s="224"/>
      <c r="T49" s="225">
        <v>0</v>
      </c>
      <c r="U49" s="224">
        <f>ROUND(E49*T49,2)</f>
        <v>0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183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>
        <v>32</v>
      </c>
      <c r="B50" s="222" t="s">
        <v>184</v>
      </c>
      <c r="C50" s="265" t="s">
        <v>185</v>
      </c>
      <c r="D50" s="224" t="s">
        <v>148</v>
      </c>
      <c r="E50" s="229">
        <v>16</v>
      </c>
      <c r="F50" s="232"/>
      <c r="G50" s="233">
        <f>ROUND(E50*F50,2)</f>
        <v>0</v>
      </c>
      <c r="H50" s="232"/>
      <c r="I50" s="233">
        <f>ROUND(E50*H50,2)</f>
        <v>0</v>
      </c>
      <c r="J50" s="232"/>
      <c r="K50" s="233">
        <f>ROUND(E50*J50,2)</f>
        <v>0</v>
      </c>
      <c r="L50" s="233">
        <v>21</v>
      </c>
      <c r="M50" s="233">
        <f>G50*(1+L50/100)</f>
        <v>0</v>
      </c>
      <c r="N50" s="224">
        <v>0</v>
      </c>
      <c r="O50" s="224">
        <f>ROUND(E50*N50,5)</f>
        <v>0</v>
      </c>
      <c r="P50" s="224">
        <v>0</v>
      </c>
      <c r="Q50" s="224">
        <f>ROUND(E50*P50,5)</f>
        <v>0</v>
      </c>
      <c r="R50" s="224"/>
      <c r="S50" s="224"/>
      <c r="T50" s="225">
        <v>0</v>
      </c>
      <c r="U50" s="224">
        <f>ROUND(E50*T50,2)</f>
        <v>0</v>
      </c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183</v>
      </c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>
        <v>33</v>
      </c>
      <c r="B51" s="222" t="s">
        <v>186</v>
      </c>
      <c r="C51" s="265" t="s">
        <v>187</v>
      </c>
      <c r="D51" s="224" t="s">
        <v>123</v>
      </c>
      <c r="E51" s="229">
        <v>3</v>
      </c>
      <c r="F51" s="232"/>
      <c r="G51" s="233">
        <f>ROUND(E51*F51,2)</f>
        <v>0</v>
      </c>
      <c r="H51" s="232"/>
      <c r="I51" s="233">
        <f>ROUND(E51*H51,2)</f>
        <v>0</v>
      </c>
      <c r="J51" s="232"/>
      <c r="K51" s="233">
        <f>ROUND(E51*J51,2)</f>
        <v>0</v>
      </c>
      <c r="L51" s="233">
        <v>21</v>
      </c>
      <c r="M51" s="233">
        <f>G51*(1+L51/100)</f>
        <v>0</v>
      </c>
      <c r="N51" s="224">
        <v>1.33E-3</v>
      </c>
      <c r="O51" s="224">
        <f>ROUND(E51*N51,5)</f>
        <v>3.9899999999999996E-3</v>
      </c>
      <c r="P51" s="224">
        <v>0</v>
      </c>
      <c r="Q51" s="224">
        <f>ROUND(E51*P51,5)</f>
        <v>0</v>
      </c>
      <c r="R51" s="224"/>
      <c r="S51" s="224"/>
      <c r="T51" s="225">
        <v>0</v>
      </c>
      <c r="U51" s="224">
        <f>ROUND(E51*T51,2)</f>
        <v>0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183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>
        <v>34</v>
      </c>
      <c r="B52" s="222" t="s">
        <v>188</v>
      </c>
      <c r="C52" s="265" t="s">
        <v>189</v>
      </c>
      <c r="D52" s="224" t="s">
        <v>123</v>
      </c>
      <c r="E52" s="229">
        <v>12</v>
      </c>
      <c r="F52" s="232"/>
      <c r="G52" s="233">
        <f>ROUND(E52*F52,2)</f>
        <v>0</v>
      </c>
      <c r="H52" s="232"/>
      <c r="I52" s="233">
        <f>ROUND(E52*H52,2)</f>
        <v>0</v>
      </c>
      <c r="J52" s="232"/>
      <c r="K52" s="233">
        <f>ROUND(E52*J52,2)</f>
        <v>0</v>
      </c>
      <c r="L52" s="233">
        <v>21</v>
      </c>
      <c r="M52" s="233">
        <f>G52*(1+L52/100)</f>
        <v>0</v>
      </c>
      <c r="N52" s="224">
        <v>2.0799999999999998E-3</v>
      </c>
      <c r="O52" s="224">
        <f>ROUND(E52*N52,5)</f>
        <v>2.496E-2</v>
      </c>
      <c r="P52" s="224">
        <v>0</v>
      </c>
      <c r="Q52" s="224">
        <f>ROUND(E52*P52,5)</f>
        <v>0</v>
      </c>
      <c r="R52" s="224"/>
      <c r="S52" s="224"/>
      <c r="T52" s="225">
        <v>0</v>
      </c>
      <c r="U52" s="224">
        <f>ROUND(E52*T52,2)</f>
        <v>0</v>
      </c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183</v>
      </c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>
        <v>35</v>
      </c>
      <c r="B53" s="222" t="s">
        <v>190</v>
      </c>
      <c r="C53" s="265" t="s">
        <v>191</v>
      </c>
      <c r="D53" s="224" t="s">
        <v>148</v>
      </c>
      <c r="E53" s="229">
        <v>8</v>
      </c>
      <c r="F53" s="232"/>
      <c r="G53" s="233">
        <f>ROUND(E53*F53,2)</f>
        <v>0</v>
      </c>
      <c r="H53" s="232"/>
      <c r="I53" s="233">
        <f>ROUND(E53*H53,2)</f>
        <v>0</v>
      </c>
      <c r="J53" s="232"/>
      <c r="K53" s="233">
        <f>ROUND(E53*J53,2)</f>
        <v>0</v>
      </c>
      <c r="L53" s="233">
        <v>21</v>
      </c>
      <c r="M53" s="233">
        <f>G53*(1+L53/100)</f>
        <v>0</v>
      </c>
      <c r="N53" s="224">
        <v>0</v>
      </c>
      <c r="O53" s="224">
        <f>ROUND(E53*N53,5)</f>
        <v>0</v>
      </c>
      <c r="P53" s="224">
        <v>0</v>
      </c>
      <c r="Q53" s="224">
        <f>ROUND(E53*P53,5)</f>
        <v>0</v>
      </c>
      <c r="R53" s="224"/>
      <c r="S53" s="224"/>
      <c r="T53" s="225">
        <v>0</v>
      </c>
      <c r="U53" s="224">
        <f>ROUND(E53*T53,2)</f>
        <v>0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112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>
        <v>36</v>
      </c>
      <c r="B54" s="222" t="s">
        <v>192</v>
      </c>
      <c r="C54" s="265" t="s">
        <v>193</v>
      </c>
      <c r="D54" s="224" t="s">
        <v>123</v>
      </c>
      <c r="E54" s="229">
        <v>44.4</v>
      </c>
      <c r="F54" s="232"/>
      <c r="G54" s="233">
        <f>ROUND(E54*F54,2)</f>
        <v>0</v>
      </c>
      <c r="H54" s="232"/>
      <c r="I54" s="233">
        <f>ROUND(E54*H54,2)</f>
        <v>0</v>
      </c>
      <c r="J54" s="232"/>
      <c r="K54" s="233">
        <f>ROUND(E54*J54,2)</f>
        <v>0</v>
      </c>
      <c r="L54" s="233">
        <v>21</v>
      </c>
      <c r="M54" s="233">
        <f>G54*(1+L54/100)</f>
        <v>0</v>
      </c>
      <c r="N54" s="224">
        <v>0</v>
      </c>
      <c r="O54" s="224">
        <f>ROUND(E54*N54,5)</f>
        <v>0</v>
      </c>
      <c r="P54" s="224">
        <v>0</v>
      </c>
      <c r="Q54" s="224">
        <f>ROUND(E54*P54,5)</f>
        <v>0</v>
      </c>
      <c r="R54" s="224"/>
      <c r="S54" s="224"/>
      <c r="T54" s="225">
        <v>0.34</v>
      </c>
      <c r="U54" s="224">
        <f>ROUND(E54*T54,2)</f>
        <v>15.1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112</v>
      </c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>
        <v>37</v>
      </c>
      <c r="B55" s="222" t="s">
        <v>194</v>
      </c>
      <c r="C55" s="265" t="s">
        <v>195</v>
      </c>
      <c r="D55" s="224" t="s">
        <v>119</v>
      </c>
      <c r="E55" s="229">
        <v>1.6999975000000001</v>
      </c>
      <c r="F55" s="232"/>
      <c r="G55" s="233">
        <f>ROUND(E55*F55,2)</f>
        <v>0</v>
      </c>
      <c r="H55" s="232"/>
      <c r="I55" s="233">
        <f>ROUND(E55*H55,2)</f>
        <v>0</v>
      </c>
      <c r="J55" s="232"/>
      <c r="K55" s="233">
        <f>ROUND(E55*J55,2)</f>
        <v>0</v>
      </c>
      <c r="L55" s="233">
        <v>21</v>
      </c>
      <c r="M55" s="233">
        <f>G55*(1+L55/100)</f>
        <v>0</v>
      </c>
      <c r="N55" s="224">
        <v>0.55000000000000004</v>
      </c>
      <c r="O55" s="224">
        <f>ROUND(E55*N55,5)</f>
        <v>0.93500000000000005</v>
      </c>
      <c r="P55" s="224">
        <v>0</v>
      </c>
      <c r="Q55" s="224">
        <f>ROUND(E55*P55,5)</f>
        <v>0</v>
      </c>
      <c r="R55" s="224"/>
      <c r="S55" s="224"/>
      <c r="T55" s="225">
        <v>0</v>
      </c>
      <c r="U55" s="224">
        <f>ROUND(E55*T55,2)</f>
        <v>0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183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>
        <v>38</v>
      </c>
      <c r="B56" s="222" t="s">
        <v>196</v>
      </c>
      <c r="C56" s="265" t="s">
        <v>197</v>
      </c>
      <c r="D56" s="224" t="s">
        <v>119</v>
      </c>
      <c r="E56" s="229">
        <v>2.5</v>
      </c>
      <c r="F56" s="232"/>
      <c r="G56" s="233">
        <f>ROUND(E56*F56,2)</f>
        <v>0</v>
      </c>
      <c r="H56" s="232"/>
      <c r="I56" s="233">
        <f>ROUND(E56*H56,2)</f>
        <v>0</v>
      </c>
      <c r="J56" s="232"/>
      <c r="K56" s="233">
        <f>ROUND(E56*J56,2)</f>
        <v>0</v>
      </c>
      <c r="L56" s="233">
        <v>21</v>
      </c>
      <c r="M56" s="233">
        <f>G56*(1+L56/100)</f>
        <v>0</v>
      </c>
      <c r="N56" s="224">
        <v>0.55000000000000004</v>
      </c>
      <c r="O56" s="224">
        <f>ROUND(E56*N56,5)</f>
        <v>1.375</v>
      </c>
      <c r="P56" s="224">
        <v>0</v>
      </c>
      <c r="Q56" s="224">
        <f>ROUND(E56*P56,5)</f>
        <v>0</v>
      </c>
      <c r="R56" s="224"/>
      <c r="S56" s="224"/>
      <c r="T56" s="225">
        <v>0</v>
      </c>
      <c r="U56" s="224">
        <f>ROUND(E56*T56,2)</f>
        <v>0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183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>
        <v>39</v>
      </c>
      <c r="B57" s="222" t="s">
        <v>198</v>
      </c>
      <c r="C57" s="265" t="s">
        <v>199</v>
      </c>
      <c r="D57" s="224" t="s">
        <v>119</v>
      </c>
      <c r="E57" s="229">
        <v>4.2</v>
      </c>
      <c r="F57" s="232"/>
      <c r="G57" s="233">
        <f>ROUND(E57*F57,2)</f>
        <v>0</v>
      </c>
      <c r="H57" s="232"/>
      <c r="I57" s="233">
        <f>ROUND(E57*H57,2)</f>
        <v>0</v>
      </c>
      <c r="J57" s="232"/>
      <c r="K57" s="233">
        <f>ROUND(E57*J57,2)</f>
        <v>0</v>
      </c>
      <c r="L57" s="233">
        <v>21</v>
      </c>
      <c r="M57" s="233">
        <f>G57*(1+L57/100)</f>
        <v>0</v>
      </c>
      <c r="N57" s="224">
        <v>2.3570000000000001E-2</v>
      </c>
      <c r="O57" s="224">
        <f>ROUND(E57*N57,5)</f>
        <v>9.8989999999999995E-2</v>
      </c>
      <c r="P57" s="224">
        <v>0</v>
      </c>
      <c r="Q57" s="224">
        <f>ROUND(E57*P57,5)</f>
        <v>0</v>
      </c>
      <c r="R57" s="224"/>
      <c r="S57" s="224"/>
      <c r="T57" s="225">
        <v>0</v>
      </c>
      <c r="U57" s="224">
        <f>ROUND(E57*T57,2)</f>
        <v>0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112</v>
      </c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1" x14ac:dyDescent="0.2">
      <c r="A58" s="215">
        <v>40</v>
      </c>
      <c r="B58" s="222" t="s">
        <v>200</v>
      </c>
      <c r="C58" s="265" t="s">
        <v>201</v>
      </c>
      <c r="D58" s="224" t="s">
        <v>138</v>
      </c>
      <c r="E58" s="229">
        <v>15.15</v>
      </c>
      <c r="F58" s="232"/>
      <c r="G58" s="233">
        <f>ROUND(E58*F58,2)</f>
        <v>0</v>
      </c>
      <c r="H58" s="232"/>
      <c r="I58" s="233">
        <f>ROUND(E58*H58,2)</f>
        <v>0</v>
      </c>
      <c r="J58" s="232"/>
      <c r="K58" s="233">
        <f>ROUND(E58*J58,2)</f>
        <v>0</v>
      </c>
      <c r="L58" s="233">
        <v>21</v>
      </c>
      <c r="M58" s="233">
        <f>G58*(1+L58/100)</f>
        <v>0</v>
      </c>
      <c r="N58" s="224">
        <v>0</v>
      </c>
      <c r="O58" s="224">
        <f>ROUND(E58*N58,5)</f>
        <v>0</v>
      </c>
      <c r="P58" s="224">
        <v>0</v>
      </c>
      <c r="Q58" s="224">
        <f>ROUND(E58*P58,5)</f>
        <v>0</v>
      </c>
      <c r="R58" s="224"/>
      <c r="S58" s="224"/>
      <c r="T58" s="225">
        <v>1.863</v>
      </c>
      <c r="U58" s="224">
        <f>ROUND(E58*T58,2)</f>
        <v>28.22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112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x14ac:dyDescent="0.2">
      <c r="A59" s="216" t="s">
        <v>107</v>
      </c>
      <c r="B59" s="223" t="s">
        <v>70</v>
      </c>
      <c r="C59" s="267" t="s">
        <v>71</v>
      </c>
      <c r="D59" s="227"/>
      <c r="E59" s="231"/>
      <c r="F59" s="236"/>
      <c r="G59" s="236">
        <f>SUMIF(AE60:AE64,"&lt;&gt;NOR",G60:G64)</f>
        <v>0</v>
      </c>
      <c r="H59" s="236"/>
      <c r="I59" s="236">
        <f>SUM(I60:I64)</f>
        <v>0</v>
      </c>
      <c r="J59" s="236"/>
      <c r="K59" s="236">
        <f>SUM(K60:K64)</f>
        <v>0</v>
      </c>
      <c r="L59" s="236"/>
      <c r="M59" s="236">
        <f>SUM(M60:M64)</f>
        <v>0</v>
      </c>
      <c r="N59" s="227"/>
      <c r="O59" s="227">
        <f>SUM(O60:O64)</f>
        <v>7.7409999999999993E-2</v>
      </c>
      <c r="P59" s="227"/>
      <c r="Q59" s="227">
        <f>SUM(Q60:Q64)</f>
        <v>9.801E-2</v>
      </c>
      <c r="R59" s="227"/>
      <c r="S59" s="227"/>
      <c r="T59" s="228"/>
      <c r="U59" s="227">
        <f>SUM(U60:U64)</f>
        <v>14.980000000000002</v>
      </c>
      <c r="AE59" t="s">
        <v>108</v>
      </c>
    </row>
    <row r="60" spans="1:60" ht="22.5" outlineLevel="1" x14ac:dyDescent="0.2">
      <c r="A60" s="215">
        <v>41</v>
      </c>
      <c r="B60" s="222" t="s">
        <v>202</v>
      </c>
      <c r="C60" s="265" t="s">
        <v>203</v>
      </c>
      <c r="D60" s="224" t="s">
        <v>123</v>
      </c>
      <c r="E60" s="229">
        <v>13</v>
      </c>
      <c r="F60" s="232"/>
      <c r="G60" s="233">
        <f>ROUND(E60*F60,2)</f>
        <v>0</v>
      </c>
      <c r="H60" s="232"/>
      <c r="I60" s="233">
        <f>ROUND(E60*H60,2)</f>
        <v>0</v>
      </c>
      <c r="J60" s="232"/>
      <c r="K60" s="233">
        <f>ROUND(E60*J60,2)</f>
        <v>0</v>
      </c>
      <c r="L60" s="233">
        <v>21</v>
      </c>
      <c r="M60" s="233">
        <f>G60*(1+L60/100)</f>
        <v>0</v>
      </c>
      <c r="N60" s="224">
        <v>3.8500000000000001E-3</v>
      </c>
      <c r="O60" s="224">
        <f>ROUND(E60*N60,5)</f>
        <v>5.0049999999999997E-2</v>
      </c>
      <c r="P60" s="224">
        <v>0</v>
      </c>
      <c r="Q60" s="224">
        <f>ROUND(E60*P60,5)</f>
        <v>0</v>
      </c>
      <c r="R60" s="224"/>
      <c r="S60" s="224"/>
      <c r="T60" s="225">
        <v>0.64170000000000005</v>
      </c>
      <c r="U60" s="224">
        <f>ROUND(E60*T60,2)</f>
        <v>8.34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112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>
        <v>42</v>
      </c>
      <c r="B61" s="222" t="s">
        <v>204</v>
      </c>
      <c r="C61" s="265" t="s">
        <v>205</v>
      </c>
      <c r="D61" s="224" t="s">
        <v>148</v>
      </c>
      <c r="E61" s="229">
        <v>2</v>
      </c>
      <c r="F61" s="232"/>
      <c r="G61" s="233">
        <f>ROUND(E61*F61,2)</f>
        <v>0</v>
      </c>
      <c r="H61" s="232"/>
      <c r="I61" s="233">
        <f>ROUND(E61*H61,2)</f>
        <v>0</v>
      </c>
      <c r="J61" s="232"/>
      <c r="K61" s="233">
        <f>ROUND(E61*J61,2)</f>
        <v>0</v>
      </c>
      <c r="L61" s="233">
        <v>21</v>
      </c>
      <c r="M61" s="233">
        <f>G61*(1+L61/100)</f>
        <v>0</v>
      </c>
      <c r="N61" s="224">
        <v>1.3679999999999999E-2</v>
      </c>
      <c r="O61" s="224">
        <f>ROUND(E61*N61,5)</f>
        <v>2.7359999999999999E-2</v>
      </c>
      <c r="P61" s="224">
        <v>0</v>
      </c>
      <c r="Q61" s="224">
        <f>ROUND(E61*P61,5)</f>
        <v>0</v>
      </c>
      <c r="R61" s="224"/>
      <c r="S61" s="224"/>
      <c r="T61" s="225">
        <v>2.3919999999999999</v>
      </c>
      <c r="U61" s="224">
        <f>ROUND(E61*T61,2)</f>
        <v>4.78</v>
      </c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112</v>
      </c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2.5" outlineLevel="1" x14ac:dyDescent="0.2">
      <c r="A62" s="215">
        <v>43</v>
      </c>
      <c r="B62" s="222" t="s">
        <v>206</v>
      </c>
      <c r="C62" s="265" t="s">
        <v>207</v>
      </c>
      <c r="D62" s="224" t="s">
        <v>123</v>
      </c>
      <c r="E62" s="229">
        <v>13</v>
      </c>
      <c r="F62" s="232"/>
      <c r="G62" s="233">
        <f>ROUND(E62*F62,2)</f>
        <v>0</v>
      </c>
      <c r="H62" s="232"/>
      <c r="I62" s="233">
        <f>ROUND(E62*H62,2)</f>
        <v>0</v>
      </c>
      <c r="J62" s="232"/>
      <c r="K62" s="233">
        <f>ROUND(E62*J62,2)</f>
        <v>0</v>
      </c>
      <c r="L62" s="233">
        <v>21</v>
      </c>
      <c r="M62" s="233">
        <f>G62*(1+L62/100)</f>
        <v>0</v>
      </c>
      <c r="N62" s="224">
        <v>0</v>
      </c>
      <c r="O62" s="224">
        <f>ROUND(E62*N62,5)</f>
        <v>0</v>
      </c>
      <c r="P62" s="224">
        <v>4.45E-3</v>
      </c>
      <c r="Q62" s="224">
        <f>ROUND(E62*P62,5)</f>
        <v>5.7849999999999999E-2</v>
      </c>
      <c r="R62" s="224"/>
      <c r="S62" s="224"/>
      <c r="T62" s="225">
        <v>8.7999999999999995E-2</v>
      </c>
      <c r="U62" s="224">
        <f>ROUND(E62*T62,2)</f>
        <v>1.1399999999999999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112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>
        <v>44</v>
      </c>
      <c r="B63" s="222" t="s">
        <v>208</v>
      </c>
      <c r="C63" s="265" t="s">
        <v>209</v>
      </c>
      <c r="D63" s="224" t="s">
        <v>148</v>
      </c>
      <c r="E63" s="229">
        <v>2</v>
      </c>
      <c r="F63" s="232"/>
      <c r="G63" s="233">
        <f>ROUND(E63*F63,2)</f>
        <v>0</v>
      </c>
      <c r="H63" s="232"/>
      <c r="I63" s="233">
        <f>ROUND(E63*H63,2)</f>
        <v>0</v>
      </c>
      <c r="J63" s="232"/>
      <c r="K63" s="233">
        <f>ROUND(E63*J63,2)</f>
        <v>0</v>
      </c>
      <c r="L63" s="233">
        <v>21</v>
      </c>
      <c r="M63" s="233">
        <f>G63*(1+L63/100)</f>
        <v>0</v>
      </c>
      <c r="N63" s="224">
        <v>0</v>
      </c>
      <c r="O63" s="224">
        <f>ROUND(E63*N63,5)</f>
        <v>0</v>
      </c>
      <c r="P63" s="224">
        <v>2.0080000000000001E-2</v>
      </c>
      <c r="Q63" s="224">
        <f>ROUND(E63*P63,5)</f>
        <v>4.0160000000000001E-2</v>
      </c>
      <c r="R63" s="224"/>
      <c r="S63" s="224"/>
      <c r="T63" s="225">
        <v>0.113</v>
      </c>
      <c r="U63" s="224">
        <f>ROUND(E63*T63,2)</f>
        <v>0.23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112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15">
        <v>45</v>
      </c>
      <c r="B64" s="222" t="s">
        <v>210</v>
      </c>
      <c r="C64" s="265" t="s">
        <v>211</v>
      </c>
      <c r="D64" s="224" t="s">
        <v>138</v>
      </c>
      <c r="E64" s="229">
        <v>0.1</v>
      </c>
      <c r="F64" s="232"/>
      <c r="G64" s="233">
        <f>ROUND(E64*F64,2)</f>
        <v>0</v>
      </c>
      <c r="H64" s="232"/>
      <c r="I64" s="233">
        <f>ROUND(E64*H64,2)</f>
        <v>0</v>
      </c>
      <c r="J64" s="232"/>
      <c r="K64" s="233">
        <f>ROUND(E64*J64,2)</f>
        <v>0</v>
      </c>
      <c r="L64" s="233">
        <v>21</v>
      </c>
      <c r="M64" s="233">
        <f>G64*(1+L64/100)</f>
        <v>0</v>
      </c>
      <c r="N64" s="224">
        <v>0</v>
      </c>
      <c r="O64" s="224">
        <f>ROUND(E64*N64,5)</f>
        <v>0</v>
      </c>
      <c r="P64" s="224">
        <v>0</v>
      </c>
      <c r="Q64" s="224">
        <f>ROUND(E64*P64,5)</f>
        <v>0</v>
      </c>
      <c r="R64" s="224"/>
      <c r="S64" s="224"/>
      <c r="T64" s="225">
        <v>4.9470000000000001</v>
      </c>
      <c r="U64" s="224">
        <f>ROUND(E64*T64,2)</f>
        <v>0.49</v>
      </c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112</v>
      </c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x14ac:dyDescent="0.2">
      <c r="A65" s="216" t="s">
        <v>107</v>
      </c>
      <c r="B65" s="223" t="s">
        <v>72</v>
      </c>
      <c r="C65" s="267" t="s">
        <v>73</v>
      </c>
      <c r="D65" s="227"/>
      <c r="E65" s="231"/>
      <c r="F65" s="236"/>
      <c r="G65" s="236">
        <f>SUMIF(AE66:AE74,"&lt;&gt;NOR",G66:G74)</f>
        <v>0</v>
      </c>
      <c r="H65" s="236"/>
      <c r="I65" s="236">
        <f>SUM(I66:I74)</f>
        <v>0</v>
      </c>
      <c r="J65" s="236"/>
      <c r="K65" s="236">
        <f>SUM(K66:K74)</f>
        <v>0</v>
      </c>
      <c r="L65" s="236"/>
      <c r="M65" s="236">
        <f>SUM(M66:M74)</f>
        <v>0</v>
      </c>
      <c r="N65" s="227"/>
      <c r="O65" s="227">
        <f>SUM(O66:O74)</f>
        <v>9.7025299999999994</v>
      </c>
      <c r="P65" s="227"/>
      <c r="Q65" s="227">
        <f>SUM(Q66:Q74)</f>
        <v>8.5129999999999999</v>
      </c>
      <c r="R65" s="227"/>
      <c r="S65" s="227"/>
      <c r="T65" s="228"/>
      <c r="U65" s="227">
        <f>SUM(U66:U74)</f>
        <v>177.26</v>
      </c>
      <c r="AE65" t="s">
        <v>108</v>
      </c>
    </row>
    <row r="66" spans="1:60" outlineLevel="1" x14ac:dyDescent="0.2">
      <c r="A66" s="215">
        <v>46</v>
      </c>
      <c r="B66" s="222" t="s">
        <v>212</v>
      </c>
      <c r="C66" s="265" t="s">
        <v>213</v>
      </c>
      <c r="D66" s="224" t="s">
        <v>111</v>
      </c>
      <c r="E66" s="229">
        <v>125</v>
      </c>
      <c r="F66" s="232"/>
      <c r="G66" s="233">
        <f>ROUND(E66*F66,2)</f>
        <v>0</v>
      </c>
      <c r="H66" s="232"/>
      <c r="I66" s="233">
        <f>ROUND(E66*H66,2)</f>
        <v>0</v>
      </c>
      <c r="J66" s="232"/>
      <c r="K66" s="233">
        <f>ROUND(E66*J66,2)</f>
        <v>0</v>
      </c>
      <c r="L66" s="233">
        <v>21</v>
      </c>
      <c r="M66" s="233">
        <f>G66*(1+L66/100)</f>
        <v>0</v>
      </c>
      <c r="N66" s="224">
        <v>0</v>
      </c>
      <c r="O66" s="224">
        <f>ROUND(E66*N66,5)</f>
        <v>0</v>
      </c>
      <c r="P66" s="224">
        <v>6.7000000000000004E-2</v>
      </c>
      <c r="Q66" s="224">
        <f>ROUND(E66*P66,5)</f>
        <v>8.375</v>
      </c>
      <c r="R66" s="224"/>
      <c r="S66" s="224"/>
      <c r="T66" s="225">
        <v>0.23300000000000001</v>
      </c>
      <c r="U66" s="224">
        <f>ROUND(E66*T66,2)</f>
        <v>29.13</v>
      </c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112</v>
      </c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15">
        <v>47</v>
      </c>
      <c r="B67" s="222" t="s">
        <v>214</v>
      </c>
      <c r="C67" s="265" t="s">
        <v>215</v>
      </c>
      <c r="D67" s="224" t="s">
        <v>111</v>
      </c>
      <c r="E67" s="229">
        <v>125</v>
      </c>
      <c r="F67" s="232"/>
      <c r="G67" s="233">
        <f>ROUND(E67*F67,2)</f>
        <v>0</v>
      </c>
      <c r="H67" s="232"/>
      <c r="I67" s="233">
        <f>ROUND(E67*H67,2)</f>
        <v>0</v>
      </c>
      <c r="J67" s="232"/>
      <c r="K67" s="233">
        <f>ROUND(E67*J67,2)</f>
        <v>0</v>
      </c>
      <c r="L67" s="233">
        <v>21</v>
      </c>
      <c r="M67" s="233">
        <f>G67*(1+L67/100)</f>
        <v>0</v>
      </c>
      <c r="N67" s="224">
        <v>0</v>
      </c>
      <c r="O67" s="224">
        <f>ROUND(E67*N67,5)</f>
        <v>0</v>
      </c>
      <c r="P67" s="224">
        <v>0</v>
      </c>
      <c r="Q67" s="224">
        <f>ROUND(E67*P67,5)</f>
        <v>0</v>
      </c>
      <c r="R67" s="224"/>
      <c r="S67" s="224"/>
      <c r="T67" s="225">
        <v>7.0000000000000001E-3</v>
      </c>
      <c r="U67" s="224">
        <f>ROUND(E67*T67,2)</f>
        <v>0.88</v>
      </c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112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>
        <v>48</v>
      </c>
      <c r="B68" s="222" t="s">
        <v>216</v>
      </c>
      <c r="C68" s="265" t="s">
        <v>217</v>
      </c>
      <c r="D68" s="224" t="s">
        <v>123</v>
      </c>
      <c r="E68" s="229">
        <v>6</v>
      </c>
      <c r="F68" s="232"/>
      <c r="G68" s="233">
        <f>ROUND(E68*F68,2)</f>
        <v>0</v>
      </c>
      <c r="H68" s="232"/>
      <c r="I68" s="233">
        <f>ROUND(E68*H68,2)</f>
        <v>0</v>
      </c>
      <c r="J68" s="232"/>
      <c r="K68" s="233">
        <f>ROUND(E68*J68,2)</f>
        <v>0</v>
      </c>
      <c r="L68" s="233">
        <v>21</v>
      </c>
      <c r="M68" s="233">
        <f>G68*(1+L68/100)</f>
        <v>0</v>
      </c>
      <c r="N68" s="224">
        <v>0</v>
      </c>
      <c r="O68" s="224">
        <f>ROUND(E68*N68,5)</f>
        <v>0</v>
      </c>
      <c r="P68" s="224">
        <v>2.3E-2</v>
      </c>
      <c r="Q68" s="224">
        <f>ROUND(E68*P68,5)</f>
        <v>0.13800000000000001</v>
      </c>
      <c r="R68" s="224"/>
      <c r="S68" s="224"/>
      <c r="T68" s="225">
        <v>0.08</v>
      </c>
      <c r="U68" s="224">
        <f>ROUND(E68*T68,2)</f>
        <v>0.48</v>
      </c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112</v>
      </c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15">
        <v>49</v>
      </c>
      <c r="B69" s="222" t="s">
        <v>218</v>
      </c>
      <c r="C69" s="265" t="s">
        <v>219</v>
      </c>
      <c r="D69" s="224" t="s">
        <v>123</v>
      </c>
      <c r="E69" s="229">
        <v>6</v>
      </c>
      <c r="F69" s="232"/>
      <c r="G69" s="233">
        <f>ROUND(E69*F69,2)</f>
        <v>0</v>
      </c>
      <c r="H69" s="232"/>
      <c r="I69" s="233">
        <f>ROUND(E69*H69,2)</f>
        <v>0</v>
      </c>
      <c r="J69" s="232"/>
      <c r="K69" s="233">
        <f>ROUND(E69*J69,2)</f>
        <v>0</v>
      </c>
      <c r="L69" s="233">
        <v>21</v>
      </c>
      <c r="M69" s="233">
        <f>G69*(1+L69/100)</f>
        <v>0</v>
      </c>
      <c r="N69" s="224">
        <v>0</v>
      </c>
      <c r="O69" s="224">
        <f>ROUND(E69*N69,5)</f>
        <v>0</v>
      </c>
      <c r="P69" s="224">
        <v>0</v>
      </c>
      <c r="Q69" s="224">
        <f>ROUND(E69*P69,5)</f>
        <v>0</v>
      </c>
      <c r="R69" s="224"/>
      <c r="S69" s="224"/>
      <c r="T69" s="225">
        <v>4.0000000000000001E-3</v>
      </c>
      <c r="U69" s="224">
        <f>ROUND(E69*T69,2)</f>
        <v>0.02</v>
      </c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112</v>
      </c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15">
        <v>50</v>
      </c>
      <c r="B70" s="222" t="s">
        <v>220</v>
      </c>
      <c r="C70" s="265" t="s">
        <v>221</v>
      </c>
      <c r="D70" s="224" t="s">
        <v>111</v>
      </c>
      <c r="E70" s="229">
        <v>125</v>
      </c>
      <c r="F70" s="232"/>
      <c r="G70" s="233">
        <f>ROUND(E70*F70,2)</f>
        <v>0</v>
      </c>
      <c r="H70" s="232"/>
      <c r="I70" s="233">
        <f>ROUND(E70*H70,2)</f>
        <v>0</v>
      </c>
      <c r="J70" s="232"/>
      <c r="K70" s="233">
        <f>ROUND(E70*J70,2)</f>
        <v>0</v>
      </c>
      <c r="L70" s="233">
        <v>21</v>
      </c>
      <c r="M70" s="233">
        <f>G70*(1+L70/100)</f>
        <v>0</v>
      </c>
      <c r="N70" s="224">
        <v>7.2279999999999997E-2</v>
      </c>
      <c r="O70" s="224">
        <f>ROUND(E70*N70,5)</f>
        <v>9.0350000000000001</v>
      </c>
      <c r="P70" s="224">
        <v>0</v>
      </c>
      <c r="Q70" s="224">
        <f>ROUND(E70*P70,5)</f>
        <v>0</v>
      </c>
      <c r="R70" s="224"/>
      <c r="S70" s="224"/>
      <c r="T70" s="225">
        <v>0.65</v>
      </c>
      <c r="U70" s="224">
        <f>ROUND(E70*T70,2)</f>
        <v>81.25</v>
      </c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112</v>
      </c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15">
        <v>51</v>
      </c>
      <c r="B71" s="222" t="s">
        <v>222</v>
      </c>
      <c r="C71" s="265" t="s">
        <v>223</v>
      </c>
      <c r="D71" s="224" t="s">
        <v>111</v>
      </c>
      <c r="E71" s="229">
        <v>125</v>
      </c>
      <c r="F71" s="232"/>
      <c r="G71" s="233">
        <f>ROUND(E71*F71,2)</f>
        <v>0</v>
      </c>
      <c r="H71" s="232"/>
      <c r="I71" s="233">
        <f>ROUND(E71*H71,2)</f>
        <v>0</v>
      </c>
      <c r="J71" s="232"/>
      <c r="K71" s="233">
        <f>ROUND(E71*J71,2)</f>
        <v>0</v>
      </c>
      <c r="L71" s="233">
        <v>21</v>
      </c>
      <c r="M71" s="233">
        <f>G71*(1+L71/100)</f>
        <v>0</v>
      </c>
      <c r="N71" s="224">
        <v>3.0000000000000001E-5</v>
      </c>
      <c r="O71" s="224">
        <f>ROUND(E71*N71,5)</f>
        <v>3.7499999999999999E-3</v>
      </c>
      <c r="P71" s="224">
        <v>0</v>
      </c>
      <c r="Q71" s="224">
        <f>ROUND(E71*P71,5)</f>
        <v>0</v>
      </c>
      <c r="R71" s="224"/>
      <c r="S71" s="224"/>
      <c r="T71" s="225">
        <v>5.3999999999999999E-2</v>
      </c>
      <c r="U71" s="224">
        <f>ROUND(E71*T71,2)</f>
        <v>6.75</v>
      </c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112</v>
      </c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15">
        <v>52</v>
      </c>
      <c r="B72" s="222" t="s">
        <v>224</v>
      </c>
      <c r="C72" s="265" t="s">
        <v>225</v>
      </c>
      <c r="D72" s="224" t="s">
        <v>123</v>
      </c>
      <c r="E72" s="229">
        <v>6</v>
      </c>
      <c r="F72" s="232"/>
      <c r="G72" s="233">
        <f>ROUND(E72*F72,2)</f>
        <v>0</v>
      </c>
      <c r="H72" s="232"/>
      <c r="I72" s="233">
        <f>ROUND(E72*H72,2)</f>
        <v>0</v>
      </c>
      <c r="J72" s="232"/>
      <c r="K72" s="233">
        <f>ROUND(E72*J72,2)</f>
        <v>0</v>
      </c>
      <c r="L72" s="233">
        <v>21</v>
      </c>
      <c r="M72" s="233">
        <f>G72*(1+L72/100)</f>
        <v>0</v>
      </c>
      <c r="N72" s="224">
        <v>1.044E-2</v>
      </c>
      <c r="O72" s="224">
        <f>ROUND(E72*N72,5)</f>
        <v>6.2640000000000001E-2</v>
      </c>
      <c r="P72" s="224">
        <v>0</v>
      </c>
      <c r="Q72" s="224">
        <f>ROUND(E72*P72,5)</f>
        <v>0</v>
      </c>
      <c r="R72" s="224"/>
      <c r="S72" s="224"/>
      <c r="T72" s="225">
        <v>0.33</v>
      </c>
      <c r="U72" s="224">
        <f>ROUND(E72*T72,2)</f>
        <v>1.98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112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15">
        <v>53</v>
      </c>
      <c r="B73" s="222" t="s">
        <v>226</v>
      </c>
      <c r="C73" s="265" t="s">
        <v>227</v>
      </c>
      <c r="D73" s="224" t="s">
        <v>111</v>
      </c>
      <c r="E73" s="229">
        <v>8.1999999999999993</v>
      </c>
      <c r="F73" s="232"/>
      <c r="G73" s="233">
        <f>ROUND(E73*F73,2)</f>
        <v>0</v>
      </c>
      <c r="H73" s="232"/>
      <c r="I73" s="233">
        <f>ROUND(E73*H73,2)</f>
        <v>0</v>
      </c>
      <c r="J73" s="232"/>
      <c r="K73" s="233">
        <f>ROUND(E73*J73,2)</f>
        <v>0</v>
      </c>
      <c r="L73" s="233">
        <v>21</v>
      </c>
      <c r="M73" s="233">
        <f>G73*(1+L73/100)</f>
        <v>0</v>
      </c>
      <c r="N73" s="224">
        <v>7.331E-2</v>
      </c>
      <c r="O73" s="224">
        <f>ROUND(E73*N73,5)</f>
        <v>0.60114000000000001</v>
      </c>
      <c r="P73" s="224">
        <v>0</v>
      </c>
      <c r="Q73" s="224">
        <f>ROUND(E73*P73,5)</f>
        <v>0</v>
      </c>
      <c r="R73" s="224"/>
      <c r="S73" s="224"/>
      <c r="T73" s="225">
        <v>3.8989600000000002</v>
      </c>
      <c r="U73" s="224">
        <f>ROUND(E73*T73,2)</f>
        <v>31.97</v>
      </c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112</v>
      </c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15">
        <v>54</v>
      </c>
      <c r="B74" s="222" t="s">
        <v>228</v>
      </c>
      <c r="C74" s="265" t="s">
        <v>229</v>
      </c>
      <c r="D74" s="224" t="s">
        <v>138</v>
      </c>
      <c r="E74" s="229">
        <v>9.6999999999999993</v>
      </c>
      <c r="F74" s="232"/>
      <c r="G74" s="233">
        <f>ROUND(E74*F74,2)</f>
        <v>0</v>
      </c>
      <c r="H74" s="232"/>
      <c r="I74" s="233">
        <f>ROUND(E74*H74,2)</f>
        <v>0</v>
      </c>
      <c r="J74" s="232"/>
      <c r="K74" s="233">
        <f>ROUND(E74*J74,2)</f>
        <v>0</v>
      </c>
      <c r="L74" s="233">
        <v>21</v>
      </c>
      <c r="M74" s="233">
        <f>G74*(1+L74/100)</f>
        <v>0</v>
      </c>
      <c r="N74" s="224">
        <v>0</v>
      </c>
      <c r="O74" s="224">
        <f>ROUND(E74*N74,5)</f>
        <v>0</v>
      </c>
      <c r="P74" s="224">
        <v>0</v>
      </c>
      <c r="Q74" s="224">
        <f>ROUND(E74*P74,5)</f>
        <v>0</v>
      </c>
      <c r="R74" s="224"/>
      <c r="S74" s="224"/>
      <c r="T74" s="225">
        <v>2.5569999999999999</v>
      </c>
      <c r="U74" s="224">
        <f>ROUND(E74*T74,2)</f>
        <v>24.8</v>
      </c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112</v>
      </c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x14ac:dyDescent="0.2">
      <c r="A75" s="216" t="s">
        <v>107</v>
      </c>
      <c r="B75" s="223" t="s">
        <v>74</v>
      </c>
      <c r="C75" s="267" t="s">
        <v>75</v>
      </c>
      <c r="D75" s="227"/>
      <c r="E75" s="231"/>
      <c r="F75" s="236"/>
      <c r="G75" s="236">
        <f>SUMIF(AE76:AE88,"&lt;&gt;NOR",G76:G88)</f>
        <v>0</v>
      </c>
      <c r="H75" s="236"/>
      <c r="I75" s="236">
        <f>SUM(I76:I88)</f>
        <v>0</v>
      </c>
      <c r="J75" s="236"/>
      <c r="K75" s="236">
        <f>SUM(K76:K88)</f>
        <v>0</v>
      </c>
      <c r="L75" s="236"/>
      <c r="M75" s="236">
        <f>SUM(M76:M88)</f>
        <v>0</v>
      </c>
      <c r="N75" s="227"/>
      <c r="O75" s="227">
        <f>SUM(O76:O88)</f>
        <v>0.13189999999999999</v>
      </c>
      <c r="P75" s="227"/>
      <c r="Q75" s="227">
        <f>SUM(Q76:Q88)</f>
        <v>0</v>
      </c>
      <c r="R75" s="227"/>
      <c r="S75" s="227"/>
      <c r="T75" s="228"/>
      <c r="U75" s="227">
        <f>SUM(U76:U88)</f>
        <v>381.6</v>
      </c>
      <c r="AE75" t="s">
        <v>108</v>
      </c>
    </row>
    <row r="76" spans="1:60" ht="22.5" outlineLevel="1" x14ac:dyDescent="0.2">
      <c r="A76" s="215">
        <v>55</v>
      </c>
      <c r="B76" s="222" t="s">
        <v>230</v>
      </c>
      <c r="C76" s="265" t="s">
        <v>231</v>
      </c>
      <c r="D76" s="224" t="s">
        <v>123</v>
      </c>
      <c r="E76" s="229">
        <v>8.84</v>
      </c>
      <c r="F76" s="232"/>
      <c r="G76" s="233">
        <f>ROUND(E76*F76,2)</f>
        <v>0</v>
      </c>
      <c r="H76" s="232"/>
      <c r="I76" s="233">
        <f>ROUND(E76*H76,2)</f>
        <v>0</v>
      </c>
      <c r="J76" s="232"/>
      <c r="K76" s="233">
        <f>ROUND(E76*J76,2)</f>
        <v>0</v>
      </c>
      <c r="L76" s="233">
        <v>21</v>
      </c>
      <c r="M76" s="233">
        <f>G76*(1+L76/100)</f>
        <v>0</v>
      </c>
      <c r="N76" s="224">
        <v>0</v>
      </c>
      <c r="O76" s="224">
        <f>ROUND(E76*N76,5)</f>
        <v>0</v>
      </c>
      <c r="P76" s="224">
        <v>0</v>
      </c>
      <c r="Q76" s="224">
        <f>ROUND(E76*P76,5)</f>
        <v>0</v>
      </c>
      <c r="R76" s="224"/>
      <c r="S76" s="224"/>
      <c r="T76" s="225">
        <v>0</v>
      </c>
      <c r="U76" s="224">
        <f>ROUND(E76*T76,2)</f>
        <v>0</v>
      </c>
      <c r="V76" s="214"/>
      <c r="W76" s="214"/>
      <c r="X76" s="214"/>
      <c r="Y76" s="214"/>
      <c r="Z76" s="214"/>
      <c r="AA76" s="214"/>
      <c r="AB76" s="214"/>
      <c r="AC76" s="214"/>
      <c r="AD76" s="214"/>
      <c r="AE76" s="214" t="s">
        <v>112</v>
      </c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15"/>
      <c r="B77" s="222"/>
      <c r="C77" s="266" t="s">
        <v>232</v>
      </c>
      <c r="D77" s="226"/>
      <c r="E77" s="230"/>
      <c r="F77" s="234"/>
      <c r="G77" s="235"/>
      <c r="H77" s="233"/>
      <c r="I77" s="233"/>
      <c r="J77" s="233"/>
      <c r="K77" s="233"/>
      <c r="L77" s="233"/>
      <c r="M77" s="233"/>
      <c r="N77" s="224"/>
      <c r="O77" s="224"/>
      <c r="P77" s="224"/>
      <c r="Q77" s="224"/>
      <c r="R77" s="224"/>
      <c r="S77" s="224"/>
      <c r="T77" s="225"/>
      <c r="U77" s="224"/>
      <c r="V77" s="214"/>
      <c r="W77" s="214"/>
      <c r="X77" s="214"/>
      <c r="Y77" s="214"/>
      <c r="Z77" s="214"/>
      <c r="AA77" s="214"/>
      <c r="AB77" s="214"/>
      <c r="AC77" s="214"/>
      <c r="AD77" s="214"/>
      <c r="AE77" s="214" t="s">
        <v>114</v>
      </c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7" t="str">
        <f>C77</f>
        <v>- očištění</v>
      </c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15"/>
      <c r="B78" s="222"/>
      <c r="C78" s="266" t="s">
        <v>233</v>
      </c>
      <c r="D78" s="226"/>
      <c r="E78" s="230"/>
      <c r="F78" s="234"/>
      <c r="G78" s="235"/>
      <c r="H78" s="233"/>
      <c r="I78" s="233"/>
      <c r="J78" s="233"/>
      <c r="K78" s="233"/>
      <c r="L78" s="233"/>
      <c r="M78" s="233"/>
      <c r="N78" s="224"/>
      <c r="O78" s="224"/>
      <c r="P78" s="224"/>
      <c r="Q78" s="224"/>
      <c r="R78" s="224"/>
      <c r="S78" s="224"/>
      <c r="T78" s="225"/>
      <c r="U78" s="224"/>
      <c r="V78" s="214"/>
      <c r="W78" s="214"/>
      <c r="X78" s="214"/>
      <c r="Y78" s="214"/>
      <c r="Z78" s="214"/>
      <c r="AA78" s="214"/>
      <c r="AB78" s="214"/>
      <c r="AC78" s="214"/>
      <c r="AD78" s="214"/>
      <c r="AE78" s="214" t="s">
        <v>114</v>
      </c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7" t="str">
        <f>C78</f>
        <v>- odstranění rzi</v>
      </c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15"/>
      <c r="B79" s="222"/>
      <c r="C79" s="266" t="s">
        <v>234</v>
      </c>
      <c r="D79" s="226"/>
      <c r="E79" s="230"/>
      <c r="F79" s="234"/>
      <c r="G79" s="235"/>
      <c r="H79" s="233"/>
      <c r="I79" s="233"/>
      <c r="J79" s="233"/>
      <c r="K79" s="233"/>
      <c r="L79" s="233"/>
      <c r="M79" s="233"/>
      <c r="N79" s="224"/>
      <c r="O79" s="224"/>
      <c r="P79" s="224"/>
      <c r="Q79" s="224"/>
      <c r="R79" s="224"/>
      <c r="S79" s="224"/>
      <c r="T79" s="225"/>
      <c r="U79" s="224"/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114</v>
      </c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7" t="str">
        <f>C79</f>
        <v>- antikorozní nátěr a matný černý grafitový nátěr</v>
      </c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15"/>
      <c r="B80" s="222"/>
      <c r="C80" s="266" t="s">
        <v>235</v>
      </c>
      <c r="D80" s="226"/>
      <c r="E80" s="230"/>
      <c r="F80" s="234"/>
      <c r="G80" s="235"/>
      <c r="H80" s="233"/>
      <c r="I80" s="233"/>
      <c r="J80" s="233"/>
      <c r="K80" s="233"/>
      <c r="L80" s="233"/>
      <c r="M80" s="233"/>
      <c r="N80" s="224"/>
      <c r="O80" s="224"/>
      <c r="P80" s="224"/>
      <c r="Q80" s="224"/>
      <c r="R80" s="224"/>
      <c r="S80" s="224"/>
      <c r="T80" s="225"/>
      <c r="U80" s="224"/>
      <c r="V80" s="214"/>
      <c r="W80" s="214"/>
      <c r="X80" s="214"/>
      <c r="Y80" s="214"/>
      <c r="Z80" s="214"/>
      <c r="AA80" s="214"/>
      <c r="AB80" s="214"/>
      <c r="AC80" s="214"/>
      <c r="AD80" s="214"/>
      <c r="AE80" s="214" t="s">
        <v>114</v>
      </c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7" t="str">
        <f>C80</f>
        <v>(táhla a závlače táhel na fasádách)</v>
      </c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15">
        <v>56</v>
      </c>
      <c r="B81" s="222" t="s">
        <v>236</v>
      </c>
      <c r="C81" s="265" t="s">
        <v>237</v>
      </c>
      <c r="D81" s="224" t="s">
        <v>111</v>
      </c>
      <c r="E81" s="229">
        <v>1</v>
      </c>
      <c r="F81" s="232"/>
      <c r="G81" s="233">
        <f>ROUND(E81*F81,2)</f>
        <v>0</v>
      </c>
      <c r="H81" s="232"/>
      <c r="I81" s="233">
        <f>ROUND(E81*H81,2)</f>
        <v>0</v>
      </c>
      <c r="J81" s="232"/>
      <c r="K81" s="233">
        <f>ROUND(E81*J81,2)</f>
        <v>0</v>
      </c>
      <c r="L81" s="233">
        <v>21</v>
      </c>
      <c r="M81" s="233">
        <f>G81*(1+L81/100)</f>
        <v>0</v>
      </c>
      <c r="N81" s="224">
        <v>0</v>
      </c>
      <c r="O81" s="224">
        <f>ROUND(E81*N81,5)</f>
        <v>0</v>
      </c>
      <c r="P81" s="224">
        <v>0</v>
      </c>
      <c r="Q81" s="224">
        <f>ROUND(E81*P81,5)</f>
        <v>0</v>
      </c>
      <c r="R81" s="224"/>
      <c r="S81" s="224"/>
      <c r="T81" s="225">
        <v>0</v>
      </c>
      <c r="U81" s="224">
        <f>ROUND(E81*T81,2)</f>
        <v>0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 t="s">
        <v>112</v>
      </c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15"/>
      <c r="B82" s="222"/>
      <c r="C82" s="266" t="s">
        <v>232</v>
      </c>
      <c r="D82" s="226"/>
      <c r="E82" s="230"/>
      <c r="F82" s="234"/>
      <c r="G82" s="235"/>
      <c r="H82" s="233"/>
      <c r="I82" s="233"/>
      <c r="J82" s="233"/>
      <c r="K82" s="233"/>
      <c r="L82" s="233"/>
      <c r="M82" s="233"/>
      <c r="N82" s="224"/>
      <c r="O82" s="224"/>
      <c r="P82" s="224"/>
      <c r="Q82" s="224"/>
      <c r="R82" s="224"/>
      <c r="S82" s="224"/>
      <c r="T82" s="225"/>
      <c r="U82" s="224"/>
      <c r="V82" s="214"/>
      <c r="W82" s="214"/>
      <c r="X82" s="214"/>
      <c r="Y82" s="214"/>
      <c r="Z82" s="214"/>
      <c r="AA82" s="214"/>
      <c r="AB82" s="214"/>
      <c r="AC82" s="214"/>
      <c r="AD82" s="214"/>
      <c r="AE82" s="214" t="s">
        <v>114</v>
      </c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7" t="str">
        <f>C82</f>
        <v>- očištění</v>
      </c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15"/>
      <c r="B83" s="222"/>
      <c r="C83" s="266" t="s">
        <v>233</v>
      </c>
      <c r="D83" s="226"/>
      <c r="E83" s="230"/>
      <c r="F83" s="234"/>
      <c r="G83" s="235"/>
      <c r="H83" s="233"/>
      <c r="I83" s="233"/>
      <c r="J83" s="233"/>
      <c r="K83" s="233"/>
      <c r="L83" s="233"/>
      <c r="M83" s="233"/>
      <c r="N83" s="224"/>
      <c r="O83" s="224"/>
      <c r="P83" s="224"/>
      <c r="Q83" s="224"/>
      <c r="R83" s="224"/>
      <c r="S83" s="224"/>
      <c r="T83" s="225"/>
      <c r="U83" s="224"/>
      <c r="V83" s="214"/>
      <c r="W83" s="214"/>
      <c r="X83" s="214"/>
      <c r="Y83" s="214"/>
      <c r="Z83" s="214"/>
      <c r="AA83" s="214"/>
      <c r="AB83" s="214"/>
      <c r="AC83" s="214"/>
      <c r="AD83" s="214"/>
      <c r="AE83" s="214" t="s">
        <v>114</v>
      </c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7" t="str">
        <f>C83</f>
        <v>- odstranění rzi</v>
      </c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15"/>
      <c r="B84" s="222"/>
      <c r="C84" s="266" t="s">
        <v>238</v>
      </c>
      <c r="D84" s="226"/>
      <c r="E84" s="230"/>
      <c r="F84" s="234"/>
      <c r="G84" s="235"/>
      <c r="H84" s="233"/>
      <c r="I84" s="233"/>
      <c r="J84" s="233"/>
      <c r="K84" s="233"/>
      <c r="L84" s="233"/>
      <c r="M84" s="233"/>
      <c r="N84" s="224"/>
      <c r="O84" s="224"/>
      <c r="P84" s="224"/>
      <c r="Q84" s="224"/>
      <c r="R84" s="224"/>
      <c r="S84" s="224"/>
      <c r="T84" s="225"/>
      <c r="U84" s="224"/>
      <c r="V84" s="214"/>
      <c r="W84" s="214"/>
      <c r="X84" s="214"/>
      <c r="Y84" s="214"/>
      <c r="Z84" s="214"/>
      <c r="AA84" s="214"/>
      <c r="AB84" s="214"/>
      <c r="AC84" s="214"/>
      <c r="AD84" s="214"/>
      <c r="AE84" s="214" t="s">
        <v>114</v>
      </c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7" t="str">
        <f>C84</f>
        <v>- antikorozní a grafitový nátěr</v>
      </c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15"/>
      <c r="B85" s="222"/>
      <c r="C85" s="266" t="s">
        <v>239</v>
      </c>
      <c r="D85" s="226"/>
      <c r="E85" s="230"/>
      <c r="F85" s="234"/>
      <c r="G85" s="235"/>
      <c r="H85" s="233"/>
      <c r="I85" s="233"/>
      <c r="J85" s="233"/>
      <c r="K85" s="233"/>
      <c r="L85" s="233"/>
      <c r="M85" s="233"/>
      <c r="N85" s="224"/>
      <c r="O85" s="224"/>
      <c r="P85" s="224"/>
      <c r="Q85" s="224"/>
      <c r="R85" s="224"/>
      <c r="S85" s="224"/>
      <c r="T85" s="225"/>
      <c r="U85" s="224"/>
      <c r="V85" s="214"/>
      <c r="W85" s="214"/>
      <c r="X85" s="214"/>
      <c r="Y85" s="214"/>
      <c r="Z85" s="214"/>
      <c r="AA85" s="214"/>
      <c r="AB85" s="214"/>
      <c r="AC85" s="214"/>
      <c r="AD85" s="214"/>
      <c r="AE85" s="214" t="s">
        <v>114</v>
      </c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7" t="str">
        <f>C85</f>
        <v>Ok 5, Ok 13</v>
      </c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15">
        <v>57</v>
      </c>
      <c r="B86" s="222" t="s">
        <v>240</v>
      </c>
      <c r="C86" s="265" t="s">
        <v>241</v>
      </c>
      <c r="D86" s="224" t="s">
        <v>111</v>
      </c>
      <c r="E86" s="229">
        <v>50</v>
      </c>
      <c r="F86" s="232"/>
      <c r="G86" s="233">
        <f>ROUND(E86*F86,2)</f>
        <v>0</v>
      </c>
      <c r="H86" s="232"/>
      <c r="I86" s="233">
        <f>ROUND(E86*H86,2)</f>
        <v>0</v>
      </c>
      <c r="J86" s="232"/>
      <c r="K86" s="233">
        <f>ROUND(E86*J86,2)</f>
        <v>0</v>
      </c>
      <c r="L86" s="233">
        <v>21</v>
      </c>
      <c r="M86" s="233">
        <f>G86*(1+L86/100)</f>
        <v>0</v>
      </c>
      <c r="N86" s="224">
        <v>1.6000000000000001E-4</v>
      </c>
      <c r="O86" s="224">
        <f>ROUND(E86*N86,5)</f>
        <v>8.0000000000000002E-3</v>
      </c>
      <c r="P86" s="224">
        <v>0</v>
      </c>
      <c r="Q86" s="224">
        <f>ROUND(E86*P86,5)</f>
        <v>0</v>
      </c>
      <c r="R86" s="224"/>
      <c r="S86" s="224"/>
      <c r="T86" s="225">
        <v>0.151</v>
      </c>
      <c r="U86" s="224">
        <f>ROUND(E86*T86,2)</f>
        <v>7.55</v>
      </c>
      <c r="V86" s="214"/>
      <c r="W86" s="214"/>
      <c r="X86" s="214"/>
      <c r="Y86" s="214"/>
      <c r="Z86" s="214"/>
      <c r="AA86" s="214"/>
      <c r="AB86" s="214"/>
      <c r="AC86" s="214"/>
      <c r="AD86" s="214"/>
      <c r="AE86" s="214" t="s">
        <v>112</v>
      </c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15">
        <v>58</v>
      </c>
      <c r="B87" s="222" t="s">
        <v>242</v>
      </c>
      <c r="C87" s="265" t="s">
        <v>243</v>
      </c>
      <c r="D87" s="224" t="s">
        <v>111</v>
      </c>
      <c r="E87" s="229">
        <v>563.17999999999995</v>
      </c>
      <c r="F87" s="232"/>
      <c r="G87" s="233">
        <f>ROUND(E87*F87,2)</f>
        <v>0</v>
      </c>
      <c r="H87" s="232"/>
      <c r="I87" s="233">
        <f>ROUND(E87*H87,2)</f>
        <v>0</v>
      </c>
      <c r="J87" s="232"/>
      <c r="K87" s="233">
        <f>ROUND(E87*J87,2)</f>
        <v>0</v>
      </c>
      <c r="L87" s="233">
        <v>21</v>
      </c>
      <c r="M87" s="233">
        <f>G87*(1+L87/100)</f>
        <v>0</v>
      </c>
      <c r="N87" s="224">
        <v>2.2000000000000001E-4</v>
      </c>
      <c r="O87" s="224">
        <f>ROUND(E87*N87,5)</f>
        <v>0.1239</v>
      </c>
      <c r="P87" s="224">
        <v>0</v>
      </c>
      <c r="Q87" s="224">
        <f>ROUND(E87*P87,5)</f>
        <v>0</v>
      </c>
      <c r="R87" s="224"/>
      <c r="S87" s="224"/>
      <c r="T87" s="225">
        <v>8.5999999999999993E-2</v>
      </c>
      <c r="U87" s="224">
        <f>ROUND(E87*T87,2)</f>
        <v>48.43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 t="s">
        <v>112</v>
      </c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15">
        <v>59</v>
      </c>
      <c r="B88" s="222" t="s">
        <v>244</v>
      </c>
      <c r="C88" s="265" t="s">
        <v>245</v>
      </c>
      <c r="D88" s="224" t="s">
        <v>111</v>
      </c>
      <c r="E88" s="229">
        <v>418</v>
      </c>
      <c r="F88" s="232"/>
      <c r="G88" s="233">
        <f>ROUND(E88*F88,2)</f>
        <v>0</v>
      </c>
      <c r="H88" s="232"/>
      <c r="I88" s="233">
        <f>ROUND(E88*H88,2)</f>
        <v>0</v>
      </c>
      <c r="J88" s="232"/>
      <c r="K88" s="233">
        <f>ROUND(E88*J88,2)</f>
        <v>0</v>
      </c>
      <c r="L88" s="233">
        <v>21</v>
      </c>
      <c r="M88" s="233">
        <f>G88*(1+L88/100)</f>
        <v>0</v>
      </c>
      <c r="N88" s="224">
        <v>0</v>
      </c>
      <c r="O88" s="224">
        <f>ROUND(E88*N88,5)</f>
        <v>0</v>
      </c>
      <c r="P88" s="224">
        <v>0</v>
      </c>
      <c r="Q88" s="224">
        <f>ROUND(E88*P88,5)</f>
        <v>0</v>
      </c>
      <c r="R88" s="224"/>
      <c r="S88" s="224"/>
      <c r="T88" s="225">
        <v>0.77900000000000003</v>
      </c>
      <c r="U88" s="224">
        <f>ROUND(E88*T88,2)</f>
        <v>325.62</v>
      </c>
      <c r="V88" s="214"/>
      <c r="W88" s="214"/>
      <c r="X88" s="214"/>
      <c r="Y88" s="214"/>
      <c r="Z88" s="214"/>
      <c r="AA88" s="214"/>
      <c r="AB88" s="214"/>
      <c r="AC88" s="214"/>
      <c r="AD88" s="214"/>
      <c r="AE88" s="214" t="s">
        <v>112</v>
      </c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x14ac:dyDescent="0.2">
      <c r="A89" s="216" t="s">
        <v>107</v>
      </c>
      <c r="B89" s="223" t="s">
        <v>76</v>
      </c>
      <c r="C89" s="267" t="s">
        <v>77</v>
      </c>
      <c r="D89" s="227"/>
      <c r="E89" s="231"/>
      <c r="F89" s="236"/>
      <c r="G89" s="236">
        <f>SUMIF(AE90:AE91,"&lt;&gt;NOR",G90:G91)</f>
        <v>0</v>
      </c>
      <c r="H89" s="236"/>
      <c r="I89" s="236">
        <f>SUM(I90:I91)</f>
        <v>0</v>
      </c>
      <c r="J89" s="236"/>
      <c r="K89" s="236">
        <f>SUM(K90:K91)</f>
        <v>0</v>
      </c>
      <c r="L89" s="236"/>
      <c r="M89" s="236">
        <f>SUM(M90:M91)</f>
        <v>0</v>
      </c>
      <c r="N89" s="227"/>
      <c r="O89" s="227">
        <f>SUM(O90:O91)</f>
        <v>0</v>
      </c>
      <c r="P89" s="227"/>
      <c r="Q89" s="227">
        <f>SUM(Q90:Q91)</f>
        <v>0</v>
      </c>
      <c r="R89" s="227"/>
      <c r="S89" s="227"/>
      <c r="T89" s="228"/>
      <c r="U89" s="227">
        <f>SUM(U90:U91)</f>
        <v>0</v>
      </c>
      <c r="AE89" t="s">
        <v>108</v>
      </c>
    </row>
    <row r="90" spans="1:60" outlineLevel="1" x14ac:dyDescent="0.2">
      <c r="A90" s="215">
        <v>60</v>
      </c>
      <c r="B90" s="222" t="s">
        <v>246</v>
      </c>
      <c r="C90" s="265" t="s">
        <v>247</v>
      </c>
      <c r="D90" s="224" t="s">
        <v>248</v>
      </c>
      <c r="E90" s="229">
        <v>1</v>
      </c>
      <c r="F90" s="232"/>
      <c r="G90" s="233">
        <f>ROUND(E90*F90,2)</f>
        <v>0</v>
      </c>
      <c r="H90" s="232"/>
      <c r="I90" s="233">
        <f>ROUND(E90*H90,2)</f>
        <v>0</v>
      </c>
      <c r="J90" s="232"/>
      <c r="K90" s="233">
        <f>ROUND(E90*J90,2)</f>
        <v>0</v>
      </c>
      <c r="L90" s="233">
        <v>21</v>
      </c>
      <c r="M90" s="233">
        <f>G90*(1+L90/100)</f>
        <v>0</v>
      </c>
      <c r="N90" s="224">
        <v>0</v>
      </c>
      <c r="O90" s="224">
        <f>ROUND(E90*N90,5)</f>
        <v>0</v>
      </c>
      <c r="P90" s="224">
        <v>0</v>
      </c>
      <c r="Q90" s="224">
        <f>ROUND(E90*P90,5)</f>
        <v>0</v>
      </c>
      <c r="R90" s="224"/>
      <c r="S90" s="224"/>
      <c r="T90" s="225">
        <v>0</v>
      </c>
      <c r="U90" s="224">
        <f>ROUND(E90*T90,2)</f>
        <v>0</v>
      </c>
      <c r="V90" s="214"/>
      <c r="W90" s="214"/>
      <c r="X90" s="214"/>
      <c r="Y90" s="214"/>
      <c r="Z90" s="214"/>
      <c r="AA90" s="214"/>
      <c r="AB90" s="214"/>
      <c r="AC90" s="214"/>
      <c r="AD90" s="214"/>
      <c r="AE90" s="214" t="s">
        <v>112</v>
      </c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15"/>
      <c r="B91" s="222"/>
      <c r="C91" s="266" t="s">
        <v>249</v>
      </c>
      <c r="D91" s="226"/>
      <c r="E91" s="230"/>
      <c r="F91" s="234"/>
      <c r="G91" s="235"/>
      <c r="H91" s="233"/>
      <c r="I91" s="233"/>
      <c r="J91" s="233"/>
      <c r="K91" s="233"/>
      <c r="L91" s="233"/>
      <c r="M91" s="233"/>
      <c r="N91" s="224"/>
      <c r="O91" s="224"/>
      <c r="P91" s="224"/>
      <c r="Q91" s="224"/>
      <c r="R91" s="224"/>
      <c r="S91" s="224"/>
      <c r="T91" s="225"/>
      <c r="U91" s="224"/>
      <c r="V91" s="214"/>
      <c r="W91" s="214"/>
      <c r="X91" s="214"/>
      <c r="Y91" s="214"/>
      <c r="Z91" s="214"/>
      <c r="AA91" s="214"/>
      <c r="AB91" s="214"/>
      <c r="AC91" s="214"/>
      <c r="AD91" s="214"/>
      <c r="AE91" s="214" t="s">
        <v>114</v>
      </c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7" t="str">
        <f>C91</f>
        <v>Obnova hromosvodu, včetně svedení po fasádě a uzemnění.</v>
      </c>
      <c r="BB91" s="214"/>
      <c r="BC91" s="214"/>
      <c r="BD91" s="214"/>
      <c r="BE91" s="214"/>
      <c r="BF91" s="214"/>
      <c r="BG91" s="214"/>
      <c r="BH91" s="214"/>
    </row>
    <row r="92" spans="1:60" x14ac:dyDescent="0.2">
      <c r="A92" s="216" t="s">
        <v>107</v>
      </c>
      <c r="B92" s="223" t="s">
        <v>78</v>
      </c>
      <c r="C92" s="267" t="s">
        <v>79</v>
      </c>
      <c r="D92" s="227"/>
      <c r="E92" s="231"/>
      <c r="F92" s="236"/>
      <c r="G92" s="236">
        <f>SUMIF(AE93:AE99,"&lt;&gt;NOR",G93:G99)</f>
        <v>0</v>
      </c>
      <c r="H92" s="236"/>
      <c r="I92" s="236">
        <f>SUM(I93:I99)</f>
        <v>0</v>
      </c>
      <c r="J92" s="236"/>
      <c r="K92" s="236">
        <f>SUM(K93:K99)</f>
        <v>0</v>
      </c>
      <c r="L92" s="236"/>
      <c r="M92" s="236">
        <f>SUM(M93:M99)</f>
        <v>0</v>
      </c>
      <c r="N92" s="227"/>
      <c r="O92" s="227">
        <f>SUM(O93:O99)</f>
        <v>0</v>
      </c>
      <c r="P92" s="227"/>
      <c r="Q92" s="227">
        <f>SUM(Q93:Q99)</f>
        <v>0</v>
      </c>
      <c r="R92" s="227"/>
      <c r="S92" s="227"/>
      <c r="T92" s="228"/>
      <c r="U92" s="227">
        <f>SUM(U93:U99)</f>
        <v>43.66</v>
      </c>
      <c r="AE92" t="s">
        <v>108</v>
      </c>
    </row>
    <row r="93" spans="1:60" outlineLevel="1" x14ac:dyDescent="0.2">
      <c r="A93" s="215">
        <v>61</v>
      </c>
      <c r="B93" s="222" t="s">
        <v>250</v>
      </c>
      <c r="C93" s="265" t="s">
        <v>251</v>
      </c>
      <c r="D93" s="224" t="s">
        <v>138</v>
      </c>
      <c r="E93" s="229">
        <v>13.2</v>
      </c>
      <c r="F93" s="232"/>
      <c r="G93" s="233">
        <f>ROUND(E93*F93,2)</f>
        <v>0</v>
      </c>
      <c r="H93" s="232"/>
      <c r="I93" s="233">
        <f>ROUND(E93*H93,2)</f>
        <v>0</v>
      </c>
      <c r="J93" s="232"/>
      <c r="K93" s="233">
        <f>ROUND(E93*J93,2)</f>
        <v>0</v>
      </c>
      <c r="L93" s="233">
        <v>21</v>
      </c>
      <c r="M93" s="233">
        <f>G93*(1+L93/100)</f>
        <v>0</v>
      </c>
      <c r="N93" s="224">
        <v>0</v>
      </c>
      <c r="O93" s="224">
        <f>ROUND(E93*N93,5)</f>
        <v>0</v>
      </c>
      <c r="P93" s="224">
        <v>0</v>
      </c>
      <c r="Q93" s="224">
        <f>ROUND(E93*P93,5)</f>
        <v>0</v>
      </c>
      <c r="R93" s="224"/>
      <c r="S93" s="224"/>
      <c r="T93" s="225">
        <v>0.93300000000000005</v>
      </c>
      <c r="U93" s="224">
        <f>ROUND(E93*T93,2)</f>
        <v>12.32</v>
      </c>
      <c r="V93" s="214"/>
      <c r="W93" s="214"/>
      <c r="X93" s="214"/>
      <c r="Y93" s="214"/>
      <c r="Z93" s="214"/>
      <c r="AA93" s="214"/>
      <c r="AB93" s="214"/>
      <c r="AC93" s="214"/>
      <c r="AD93" s="214"/>
      <c r="AE93" s="214" t="s">
        <v>112</v>
      </c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15">
        <v>62</v>
      </c>
      <c r="B94" s="222" t="s">
        <v>252</v>
      </c>
      <c r="C94" s="265" t="s">
        <v>253</v>
      </c>
      <c r="D94" s="224" t="s">
        <v>138</v>
      </c>
      <c r="E94" s="229">
        <v>13.2</v>
      </c>
      <c r="F94" s="232"/>
      <c r="G94" s="233">
        <f>ROUND(E94*F94,2)</f>
        <v>0</v>
      </c>
      <c r="H94" s="232"/>
      <c r="I94" s="233">
        <f>ROUND(E94*H94,2)</f>
        <v>0</v>
      </c>
      <c r="J94" s="232"/>
      <c r="K94" s="233">
        <f>ROUND(E94*J94,2)</f>
        <v>0</v>
      </c>
      <c r="L94" s="233">
        <v>21</v>
      </c>
      <c r="M94" s="233">
        <f>G94*(1+L94/100)</f>
        <v>0</v>
      </c>
      <c r="N94" s="224">
        <v>0</v>
      </c>
      <c r="O94" s="224">
        <f>ROUND(E94*N94,5)</f>
        <v>0</v>
      </c>
      <c r="P94" s="224">
        <v>0</v>
      </c>
      <c r="Q94" s="224">
        <f>ROUND(E94*P94,5)</f>
        <v>0</v>
      </c>
      <c r="R94" s="224"/>
      <c r="S94" s="224"/>
      <c r="T94" s="225">
        <v>0.65300000000000002</v>
      </c>
      <c r="U94" s="224">
        <f>ROUND(E94*T94,2)</f>
        <v>8.6199999999999992</v>
      </c>
      <c r="V94" s="214"/>
      <c r="W94" s="214"/>
      <c r="X94" s="214"/>
      <c r="Y94" s="214"/>
      <c r="Z94" s="214"/>
      <c r="AA94" s="214"/>
      <c r="AB94" s="214"/>
      <c r="AC94" s="214"/>
      <c r="AD94" s="214"/>
      <c r="AE94" s="214" t="s">
        <v>112</v>
      </c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15">
        <v>63</v>
      </c>
      <c r="B95" s="222" t="s">
        <v>254</v>
      </c>
      <c r="C95" s="265" t="s">
        <v>255</v>
      </c>
      <c r="D95" s="224" t="s">
        <v>138</v>
      </c>
      <c r="E95" s="229">
        <v>13.2</v>
      </c>
      <c r="F95" s="232"/>
      <c r="G95" s="233">
        <f>ROUND(E95*F95,2)</f>
        <v>0</v>
      </c>
      <c r="H95" s="232"/>
      <c r="I95" s="233">
        <f>ROUND(E95*H95,2)</f>
        <v>0</v>
      </c>
      <c r="J95" s="232"/>
      <c r="K95" s="233">
        <f>ROUND(E95*J95,2)</f>
        <v>0</v>
      </c>
      <c r="L95" s="233">
        <v>21</v>
      </c>
      <c r="M95" s="233">
        <f>G95*(1+L95/100)</f>
        <v>0</v>
      </c>
      <c r="N95" s="224">
        <v>0</v>
      </c>
      <c r="O95" s="224">
        <f>ROUND(E95*N95,5)</f>
        <v>0</v>
      </c>
      <c r="P95" s="224">
        <v>0</v>
      </c>
      <c r="Q95" s="224">
        <f>ROUND(E95*P95,5)</f>
        <v>0</v>
      </c>
      <c r="R95" s="224"/>
      <c r="S95" s="224"/>
      <c r="T95" s="225">
        <v>0.94199999999999995</v>
      </c>
      <c r="U95" s="224">
        <f>ROUND(E95*T95,2)</f>
        <v>12.43</v>
      </c>
      <c r="V95" s="214"/>
      <c r="W95" s="214"/>
      <c r="X95" s="214"/>
      <c r="Y95" s="214"/>
      <c r="Z95" s="214"/>
      <c r="AA95" s="214"/>
      <c r="AB95" s="214"/>
      <c r="AC95" s="214"/>
      <c r="AD95" s="214"/>
      <c r="AE95" s="214" t="s">
        <v>112</v>
      </c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15">
        <v>64</v>
      </c>
      <c r="B96" s="222" t="s">
        <v>256</v>
      </c>
      <c r="C96" s="265" t="s">
        <v>257</v>
      </c>
      <c r="D96" s="224" t="s">
        <v>138</v>
      </c>
      <c r="E96" s="229">
        <v>36.4</v>
      </c>
      <c r="F96" s="232"/>
      <c r="G96" s="233">
        <f>ROUND(E96*F96,2)</f>
        <v>0</v>
      </c>
      <c r="H96" s="232"/>
      <c r="I96" s="233">
        <f>ROUND(E96*H96,2)</f>
        <v>0</v>
      </c>
      <c r="J96" s="232"/>
      <c r="K96" s="233">
        <f>ROUND(E96*J96,2)</f>
        <v>0</v>
      </c>
      <c r="L96" s="233">
        <v>21</v>
      </c>
      <c r="M96" s="233">
        <f>G96*(1+L96/100)</f>
        <v>0</v>
      </c>
      <c r="N96" s="224">
        <v>0</v>
      </c>
      <c r="O96" s="224">
        <f>ROUND(E96*N96,5)</f>
        <v>0</v>
      </c>
      <c r="P96" s="224">
        <v>0</v>
      </c>
      <c r="Q96" s="224">
        <f>ROUND(E96*P96,5)</f>
        <v>0</v>
      </c>
      <c r="R96" s="224"/>
      <c r="S96" s="224"/>
      <c r="T96" s="225">
        <v>0.105</v>
      </c>
      <c r="U96" s="224">
        <f>ROUND(E96*T96,2)</f>
        <v>3.82</v>
      </c>
      <c r="V96" s="214"/>
      <c r="W96" s="214"/>
      <c r="X96" s="214"/>
      <c r="Y96" s="214"/>
      <c r="Z96" s="214"/>
      <c r="AA96" s="214"/>
      <c r="AB96" s="214"/>
      <c r="AC96" s="214"/>
      <c r="AD96" s="214"/>
      <c r="AE96" s="214" t="s">
        <v>112</v>
      </c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15">
        <v>65</v>
      </c>
      <c r="B97" s="222" t="s">
        <v>258</v>
      </c>
      <c r="C97" s="265" t="s">
        <v>259</v>
      </c>
      <c r="D97" s="224" t="s">
        <v>138</v>
      </c>
      <c r="E97" s="229">
        <v>13.2</v>
      </c>
      <c r="F97" s="232"/>
      <c r="G97" s="233">
        <f>ROUND(E97*F97,2)</f>
        <v>0</v>
      </c>
      <c r="H97" s="232"/>
      <c r="I97" s="233">
        <f>ROUND(E97*H97,2)</f>
        <v>0</v>
      </c>
      <c r="J97" s="232"/>
      <c r="K97" s="233">
        <f>ROUND(E97*J97,2)</f>
        <v>0</v>
      </c>
      <c r="L97" s="233">
        <v>21</v>
      </c>
      <c r="M97" s="233">
        <f>G97*(1+L97/100)</f>
        <v>0</v>
      </c>
      <c r="N97" s="224">
        <v>0</v>
      </c>
      <c r="O97" s="224">
        <f>ROUND(E97*N97,5)</f>
        <v>0</v>
      </c>
      <c r="P97" s="224">
        <v>0</v>
      </c>
      <c r="Q97" s="224">
        <f>ROUND(E97*P97,5)</f>
        <v>0</v>
      </c>
      <c r="R97" s="224"/>
      <c r="S97" s="224"/>
      <c r="T97" s="225">
        <v>0.49</v>
      </c>
      <c r="U97" s="224">
        <f>ROUND(E97*T97,2)</f>
        <v>6.47</v>
      </c>
      <c r="V97" s="214"/>
      <c r="W97" s="214"/>
      <c r="X97" s="214"/>
      <c r="Y97" s="214"/>
      <c r="Z97" s="214"/>
      <c r="AA97" s="214"/>
      <c r="AB97" s="214"/>
      <c r="AC97" s="214"/>
      <c r="AD97" s="214"/>
      <c r="AE97" s="214" t="s">
        <v>112</v>
      </c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15">
        <v>66</v>
      </c>
      <c r="B98" s="222" t="s">
        <v>260</v>
      </c>
      <c r="C98" s="265" t="s">
        <v>261</v>
      </c>
      <c r="D98" s="224" t="s">
        <v>138</v>
      </c>
      <c r="E98" s="229">
        <v>198</v>
      </c>
      <c r="F98" s="232"/>
      <c r="G98" s="233">
        <f>ROUND(E98*F98,2)</f>
        <v>0</v>
      </c>
      <c r="H98" s="232"/>
      <c r="I98" s="233">
        <f>ROUND(E98*H98,2)</f>
        <v>0</v>
      </c>
      <c r="J98" s="232"/>
      <c r="K98" s="233">
        <f>ROUND(E98*J98,2)</f>
        <v>0</v>
      </c>
      <c r="L98" s="233">
        <v>21</v>
      </c>
      <c r="M98" s="233">
        <f>G98*(1+L98/100)</f>
        <v>0</v>
      </c>
      <c r="N98" s="224">
        <v>0</v>
      </c>
      <c r="O98" s="224">
        <f>ROUND(E98*N98,5)</f>
        <v>0</v>
      </c>
      <c r="P98" s="224">
        <v>0</v>
      </c>
      <c r="Q98" s="224">
        <f>ROUND(E98*P98,5)</f>
        <v>0</v>
      </c>
      <c r="R98" s="224"/>
      <c r="S98" s="224"/>
      <c r="T98" s="225">
        <v>0</v>
      </c>
      <c r="U98" s="224">
        <f>ROUND(E98*T98,2)</f>
        <v>0</v>
      </c>
      <c r="V98" s="214"/>
      <c r="W98" s="214"/>
      <c r="X98" s="214"/>
      <c r="Y98" s="214"/>
      <c r="Z98" s="214"/>
      <c r="AA98" s="214"/>
      <c r="AB98" s="214"/>
      <c r="AC98" s="214"/>
      <c r="AD98" s="214"/>
      <c r="AE98" s="214" t="s">
        <v>112</v>
      </c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15">
        <v>67</v>
      </c>
      <c r="B99" s="222" t="s">
        <v>262</v>
      </c>
      <c r="C99" s="265" t="s">
        <v>263</v>
      </c>
      <c r="D99" s="224" t="s">
        <v>138</v>
      </c>
      <c r="E99" s="229">
        <v>13.2</v>
      </c>
      <c r="F99" s="232"/>
      <c r="G99" s="233">
        <f>ROUND(E99*F99,2)</f>
        <v>0</v>
      </c>
      <c r="H99" s="232"/>
      <c r="I99" s="233">
        <f>ROUND(E99*H99,2)</f>
        <v>0</v>
      </c>
      <c r="J99" s="232"/>
      <c r="K99" s="233">
        <f>ROUND(E99*J99,2)</f>
        <v>0</v>
      </c>
      <c r="L99" s="233">
        <v>21</v>
      </c>
      <c r="M99" s="233">
        <f>G99*(1+L99/100)</f>
        <v>0</v>
      </c>
      <c r="N99" s="224">
        <v>0</v>
      </c>
      <c r="O99" s="224">
        <f>ROUND(E99*N99,5)</f>
        <v>0</v>
      </c>
      <c r="P99" s="224">
        <v>0</v>
      </c>
      <c r="Q99" s="224">
        <f>ROUND(E99*P99,5)</f>
        <v>0</v>
      </c>
      <c r="R99" s="224"/>
      <c r="S99" s="224"/>
      <c r="T99" s="225">
        <v>0</v>
      </c>
      <c r="U99" s="224">
        <f>ROUND(E99*T99,2)</f>
        <v>0</v>
      </c>
      <c r="V99" s="214"/>
      <c r="W99" s="214"/>
      <c r="X99" s="214"/>
      <c r="Y99" s="214"/>
      <c r="Z99" s="214"/>
      <c r="AA99" s="214"/>
      <c r="AB99" s="214"/>
      <c r="AC99" s="214"/>
      <c r="AD99" s="214"/>
      <c r="AE99" s="214" t="s">
        <v>112</v>
      </c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x14ac:dyDescent="0.2">
      <c r="A100" s="216" t="s">
        <v>107</v>
      </c>
      <c r="B100" s="223" t="s">
        <v>80</v>
      </c>
      <c r="C100" s="267" t="s">
        <v>26</v>
      </c>
      <c r="D100" s="227"/>
      <c r="E100" s="231"/>
      <c r="F100" s="236"/>
      <c r="G100" s="236">
        <f>SUMIF(AE101:AE102,"&lt;&gt;NOR",G101:G102)</f>
        <v>0</v>
      </c>
      <c r="H100" s="236"/>
      <c r="I100" s="236">
        <f>SUM(I101:I102)</f>
        <v>0</v>
      </c>
      <c r="J100" s="236"/>
      <c r="K100" s="236">
        <f>SUM(K101:K102)</f>
        <v>0</v>
      </c>
      <c r="L100" s="236"/>
      <c r="M100" s="236">
        <f>SUM(M101:M102)</f>
        <v>0</v>
      </c>
      <c r="N100" s="227"/>
      <c r="O100" s="227">
        <f>SUM(O101:O102)</f>
        <v>0</v>
      </c>
      <c r="P100" s="227"/>
      <c r="Q100" s="227">
        <f>SUM(Q101:Q102)</f>
        <v>0</v>
      </c>
      <c r="R100" s="227"/>
      <c r="S100" s="227"/>
      <c r="T100" s="228"/>
      <c r="U100" s="227">
        <f>SUM(U101:U102)</f>
        <v>0</v>
      </c>
      <c r="AE100" t="s">
        <v>108</v>
      </c>
    </row>
    <row r="101" spans="1:60" outlineLevel="1" x14ac:dyDescent="0.2">
      <c r="A101" s="215">
        <v>68</v>
      </c>
      <c r="B101" s="222" t="s">
        <v>264</v>
      </c>
      <c r="C101" s="265" t="s">
        <v>265</v>
      </c>
      <c r="D101" s="224" t="s">
        <v>0</v>
      </c>
      <c r="E101" s="229">
        <v>2</v>
      </c>
      <c r="F101" s="232"/>
      <c r="G101" s="233">
        <f>ROUND(E101*F101,2)</f>
        <v>0</v>
      </c>
      <c r="H101" s="232"/>
      <c r="I101" s="233">
        <f>ROUND(E101*H101,2)</f>
        <v>0</v>
      </c>
      <c r="J101" s="232"/>
      <c r="K101" s="233">
        <f>ROUND(E101*J101,2)</f>
        <v>0</v>
      </c>
      <c r="L101" s="233">
        <v>21</v>
      </c>
      <c r="M101" s="233">
        <f>G101*(1+L101/100)</f>
        <v>0</v>
      </c>
      <c r="N101" s="224">
        <v>0</v>
      </c>
      <c r="O101" s="224">
        <f>ROUND(E101*N101,5)</f>
        <v>0</v>
      </c>
      <c r="P101" s="224">
        <v>0</v>
      </c>
      <c r="Q101" s="224">
        <f>ROUND(E101*P101,5)</f>
        <v>0</v>
      </c>
      <c r="R101" s="224"/>
      <c r="S101" s="224"/>
      <c r="T101" s="225">
        <v>0</v>
      </c>
      <c r="U101" s="224">
        <f>ROUND(E101*T101,2)</f>
        <v>0</v>
      </c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 t="s">
        <v>112</v>
      </c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44">
        <v>69</v>
      </c>
      <c r="B102" s="245" t="s">
        <v>266</v>
      </c>
      <c r="C102" s="268" t="s">
        <v>267</v>
      </c>
      <c r="D102" s="246" t="s">
        <v>0</v>
      </c>
      <c r="E102" s="247">
        <v>1.5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21</v>
      </c>
      <c r="M102" s="249">
        <f>G102*(1+L102/100)</f>
        <v>0</v>
      </c>
      <c r="N102" s="246">
        <v>0</v>
      </c>
      <c r="O102" s="246">
        <f>ROUND(E102*N102,5)</f>
        <v>0</v>
      </c>
      <c r="P102" s="246">
        <v>0</v>
      </c>
      <c r="Q102" s="246">
        <f>ROUND(E102*P102,5)</f>
        <v>0</v>
      </c>
      <c r="R102" s="246"/>
      <c r="S102" s="246"/>
      <c r="T102" s="250">
        <v>0</v>
      </c>
      <c r="U102" s="246">
        <f>ROUND(E102*T102,2)</f>
        <v>0</v>
      </c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 t="s">
        <v>112</v>
      </c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x14ac:dyDescent="0.2">
      <c r="A103" s="6"/>
      <c r="B103" s="7" t="s">
        <v>268</v>
      </c>
      <c r="C103" s="269" t="s">
        <v>268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AC103">
        <v>15</v>
      </c>
      <c r="AD103">
        <v>21</v>
      </c>
    </row>
    <row r="104" spans="1:60" x14ac:dyDescent="0.2">
      <c r="A104" s="251"/>
      <c r="B104" s="252">
        <v>26</v>
      </c>
      <c r="C104" s="270" t="s">
        <v>268</v>
      </c>
      <c r="D104" s="253"/>
      <c r="E104" s="253"/>
      <c r="F104" s="253"/>
      <c r="G104" s="264">
        <f>G8+G13+G17+G22+G25+G28+G59+G65+G75+G89+G92+G100</f>
        <v>0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AC104">
        <f>SUMIF(L7:L102,AC103,G7:G102)</f>
        <v>0</v>
      </c>
      <c r="AD104">
        <f>SUMIF(L7:L102,AD103,G7:G102)</f>
        <v>0</v>
      </c>
      <c r="AE104" t="s">
        <v>269</v>
      </c>
    </row>
    <row r="105" spans="1:60" x14ac:dyDescent="0.2">
      <c r="A105" s="6"/>
      <c r="B105" s="7" t="s">
        <v>268</v>
      </c>
      <c r="C105" s="269" t="s">
        <v>268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60" x14ac:dyDescent="0.2">
      <c r="A106" s="6"/>
      <c r="B106" s="7" t="s">
        <v>268</v>
      </c>
      <c r="C106" s="269" t="s">
        <v>268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60" x14ac:dyDescent="0.2">
      <c r="A107" s="254">
        <v>33</v>
      </c>
      <c r="B107" s="254"/>
      <c r="C107" s="27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 x14ac:dyDescent="0.2">
      <c r="A108" s="255"/>
      <c r="B108" s="256"/>
      <c r="C108" s="272"/>
      <c r="D108" s="256"/>
      <c r="E108" s="256"/>
      <c r="F108" s="256"/>
      <c r="G108" s="25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AE108" t="s">
        <v>270</v>
      </c>
    </row>
    <row r="109" spans="1:60" x14ac:dyDescent="0.2">
      <c r="A109" s="258"/>
      <c r="B109" s="259"/>
      <c r="C109" s="273"/>
      <c r="D109" s="259"/>
      <c r="E109" s="259"/>
      <c r="F109" s="259"/>
      <c r="G109" s="26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">
      <c r="A110" s="258"/>
      <c r="B110" s="259"/>
      <c r="C110" s="273"/>
      <c r="D110" s="259"/>
      <c r="E110" s="259"/>
      <c r="F110" s="259"/>
      <c r="G110" s="26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60" x14ac:dyDescent="0.2">
      <c r="A111" s="258"/>
      <c r="B111" s="259"/>
      <c r="C111" s="273"/>
      <c r="D111" s="259"/>
      <c r="E111" s="259"/>
      <c r="F111" s="259"/>
      <c r="G111" s="26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 x14ac:dyDescent="0.2">
      <c r="A112" s="261"/>
      <c r="B112" s="262"/>
      <c r="C112" s="274"/>
      <c r="D112" s="262"/>
      <c r="E112" s="262"/>
      <c r="F112" s="262"/>
      <c r="G112" s="263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 x14ac:dyDescent="0.2">
      <c r="A113" s="6"/>
      <c r="B113" s="7" t="s">
        <v>268</v>
      </c>
      <c r="C113" s="269" t="s">
        <v>268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C114" s="275"/>
      <c r="AE114" t="s">
        <v>271</v>
      </c>
    </row>
  </sheetData>
  <mergeCells count="20">
    <mergeCell ref="A107:C107"/>
    <mergeCell ref="A108:G112"/>
    <mergeCell ref="C80:G80"/>
    <mergeCell ref="C82:G82"/>
    <mergeCell ref="C83:G83"/>
    <mergeCell ref="C84:G84"/>
    <mergeCell ref="C85:G85"/>
    <mergeCell ref="C91:G91"/>
    <mergeCell ref="C15:G15"/>
    <mergeCell ref="C30:G30"/>
    <mergeCell ref="C31:G31"/>
    <mergeCell ref="C77:G77"/>
    <mergeCell ref="C78:G78"/>
    <mergeCell ref="C79:G79"/>
    <mergeCell ref="A1:G1"/>
    <mergeCell ref="C2:G2"/>
    <mergeCell ref="C3:G3"/>
    <mergeCell ref="C4:G4"/>
    <mergeCell ref="C10:G10"/>
    <mergeCell ref="C12:G12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2014-02-28T09:52:57Z</cp:lastPrinted>
  <dcterms:created xsi:type="dcterms:W3CDTF">2009-04-08T07:15:50Z</dcterms:created>
  <dcterms:modified xsi:type="dcterms:W3CDTF">2018-10-31T20:16:20Z</dcterms:modified>
</cp:coreProperties>
</file>